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boostalent.sharepoint.com/sites/mt/Shared Documents/General/BOOST Subsidies/01_General Documentation/03_Innovation Grant/01_Communicatie documenten/"/>
    </mc:Choice>
  </mc:AlternateContent>
  <xr:revisionPtr revIDLastSave="313" documentId="8_{51650D9E-E1CB-CD40-B8AE-48710421443D}" xr6:coauthVersionLast="47" xr6:coauthVersionMax="47" xr10:uidLastSave="{64C51D18-7E7E-41A0-8448-1D819F4475BD}"/>
  <bookViews>
    <workbookView xWindow="-108" yWindow="-108" windowWidth="23256" windowHeight="12576" activeTab="1" xr2:uid="{00000000-000D-0000-FFFF-FFFF00000000}"/>
  </bookViews>
  <sheets>
    <sheet name="Instructieblad" sheetId="3" r:id="rId1"/>
    <sheet name="Begroting" sheetId="5" r:id="rId2"/>
    <sheet name="Financiering" sheetId="2" r:id="rId3"/>
  </sheets>
  <externalReferences>
    <externalReference r:id="rId4"/>
  </externalReferences>
  <definedNames>
    <definedName name="K_Werkpakket">[1]!NN_Werkpakket[Nummer en naam werkpakket]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5" l="1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12" i="5"/>
  <c r="F10" i="5"/>
  <c r="D7" i="2" s="1"/>
  <c r="F9" i="5"/>
  <c r="F88" i="5"/>
  <c r="M66" i="5" l="1"/>
  <c r="F11" i="5"/>
  <c r="D5" i="2"/>
  <c r="C21" i="5"/>
  <c r="M44" i="5"/>
  <c r="F66" i="5"/>
  <c r="F44" i="5"/>
  <c r="D6" i="2" l="1"/>
  <c r="F13" i="5"/>
  <c r="B21" i="5"/>
  <c r="C22" i="5"/>
  <c r="B8" i="2" l="1"/>
  <c r="B9" i="2" l="1"/>
  <c r="B7" i="2"/>
  <c r="B6" i="2" l="1"/>
  <c r="B5" i="2" l="1"/>
  <c r="D10" i="2"/>
  <c r="B11" i="2" l="1"/>
  <c r="C6" i="2" l="1"/>
  <c r="C8" i="2"/>
  <c r="C10" i="2"/>
  <c r="D11" i="2"/>
  <c r="C7" i="2"/>
  <c r="C9" i="2"/>
  <c r="C5" i="2"/>
</calcChain>
</file>

<file path=xl/sharedStrings.xml><?xml version="1.0" encoding="utf-8"?>
<sst xmlns="http://schemas.openxmlformats.org/spreadsheetml/2006/main" count="93" uniqueCount="61">
  <si>
    <t>Gegevens aanvraag:</t>
  </si>
  <si>
    <t>Projectnaam:</t>
  </si>
  <si>
    <t>Bedrijfsnaam:</t>
  </si>
  <si>
    <t>Kostensoorten</t>
  </si>
  <si>
    <t>Toelichting</t>
  </si>
  <si>
    <t>Interne arbeids- en personeelsuren</t>
  </si>
  <si>
    <t>Uurtarief € 20</t>
  </si>
  <si>
    <t>Een uurtarief voor leden van het studententeam van maximaal € 20,-. De totale loonkosten (per student) worden berekend door dit uurtarief te vermenigvuldigen met het aantal begrote projecturen. 
Let op: De totale interne arbeids- en personeelsuren mogen niet meer bedragen dan 50% van de totale subsidiabele kosten.</t>
  </si>
  <si>
    <t>Overige kosten</t>
  </si>
  <si>
    <t>Kosten derden uurtarief max. €85</t>
  </si>
  <si>
    <r>
      <t xml:space="preserve">Een maximaal uurtarief voor inhuur derden. De kosten worden berekend door het ingevulde uurtarief (max. €85, </t>
    </r>
    <r>
      <rPr>
        <sz val="10"/>
        <rFont val="Trebuchet MS"/>
        <family val="2"/>
      </rPr>
      <t>exclusief BTW, te vermeerderen met eventueel niet verrekenbare BTW</t>
    </r>
    <r>
      <rPr>
        <sz val="10"/>
        <color theme="1"/>
        <rFont val="Trebuchet MS"/>
        <family val="2"/>
      </rPr>
      <t xml:space="preserve">) te vermenigvuldigen met het aantal begrote projecturen.  </t>
    </r>
  </si>
  <si>
    <t>Huisvestingskosten</t>
  </si>
  <si>
    <t>Huisvestingskosten, die specifiek en onlosmakelijk zijn verbonden met het project</t>
  </si>
  <si>
    <t>Huur van ruimtes of machines</t>
  </si>
  <si>
    <t>Ten behoeve van ontwikkeling of testen prototypes of producten</t>
  </si>
  <si>
    <t>Materiaalkosten</t>
  </si>
  <si>
    <t>Alle direct aan de uitvoering van de projectactiviteiten gerelateerde te gebruiken materialen</t>
  </si>
  <si>
    <t>BEGROTINGSFORMAT</t>
  </si>
  <si>
    <t>Legenda</t>
  </si>
  <si>
    <t>Vul eerst de werkpakketnamen in (zie J6-M19). Vul vervolgens onderstaand de verschillende kostenposten in.</t>
  </si>
  <si>
    <t>Invoervelden</t>
  </si>
  <si>
    <t>Selectievelden</t>
  </si>
  <si>
    <t>Doorrekenvelden</t>
  </si>
  <si>
    <t>Totaal overzicht</t>
  </si>
  <si>
    <t>Onderstaande tabel wordt automatisch gegenereerd.</t>
  </si>
  <si>
    <t>Innovation Grant</t>
  </si>
  <si>
    <t>Co-financiering</t>
  </si>
  <si>
    <t>Werkpakket</t>
  </si>
  <si>
    <t>Totaal</t>
  </si>
  <si>
    <t>Eigen Bijdrage</t>
  </si>
  <si>
    <t>Anders</t>
  </si>
  <si>
    <t>Interne arbeids- en personeelsuren, tot een maximum uurtarief van €20</t>
  </si>
  <si>
    <t>Overige kosten: huur van ruimtes of machines</t>
  </si>
  <si>
    <t>Functie medewerker</t>
  </si>
  <si>
    <t>Activiteiten</t>
  </si>
  <si>
    <t>Uren</t>
  </si>
  <si>
    <t>Soort Kost</t>
  </si>
  <si>
    <t>Omschrijving overige kosten</t>
  </si>
  <si>
    <t>Kosten</t>
  </si>
  <si>
    <t xml:space="preserve"> </t>
  </si>
  <si>
    <t>Overige kosten: Materiaalkosten van prototypes of producten</t>
  </si>
  <si>
    <t>Overige kosten: Huisvestingskosten</t>
  </si>
  <si>
    <t>Omschrijving kosten</t>
  </si>
  <si>
    <t>Eenheid/aantal</t>
  </si>
  <si>
    <t>Tarief/Prijs</t>
  </si>
  <si>
    <t>Prijs</t>
  </si>
  <si>
    <t>Overige kosten: Kosten derden: Uren*tarief (Max. € 85 excl. BTW, te vermeerderen met eventueel niet verrekenbare BTW)</t>
  </si>
  <si>
    <t>Tarief</t>
  </si>
  <si>
    <t>TOTALE FINANCIERING</t>
  </si>
  <si>
    <t xml:space="preserve">Vul eerst het begrotingstabblad in! Vul hier vervolgens de financiering van uw project in en licht deze posten optioneel toe. Bij "overig namelijk" kunt u verschillende vormen van financiering toevoegen, licht deze vervolgens toe. 
</t>
  </si>
  <si>
    <t>Totale financiering</t>
  </si>
  <si>
    <t>Percentage van totale kosten</t>
  </si>
  <si>
    <t>Aanvrager</t>
  </si>
  <si>
    <t>Toelichting optioneel</t>
  </si>
  <si>
    <t>Gevraagde subsidie (max 50% tot €40.000)</t>
  </si>
  <si>
    <t xml:space="preserve">Eigen bijdrage </t>
  </si>
  <si>
    <t>Markfinanciering</t>
  </si>
  <si>
    <t>Overig, namelijk…</t>
  </si>
  <si>
    <t>Totale aanvraag</t>
  </si>
  <si>
    <t>Totale kosten</t>
  </si>
  <si>
    <t>Instructie begrotingsformat Innovation Grant-aanvraag, paragraaf 2 Innovatie studententeams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</si>
</sst>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  <numFmt numFmtId="165" formatCode="&quot;€&quot;\ #,##0.00"/>
    <numFmt numFmtId="166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rebuchet MS"/>
      <family val="2"/>
    </font>
    <font>
      <sz val="10"/>
      <color theme="1"/>
      <name val="Arial"/>
      <family val="2"/>
    </font>
    <font>
      <b/>
      <sz val="16"/>
      <color theme="1"/>
      <name val="Trebuchet MS"/>
      <family val="2"/>
    </font>
    <font>
      <i/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sz val="10"/>
      <name val="Trebuchet MS"/>
      <family val="2"/>
    </font>
    <font>
      <sz val="11"/>
      <color rgb="FFFF0000"/>
      <name val="Calibri"/>
      <family val="2"/>
      <scheme val="minor"/>
    </font>
    <font>
      <sz val="10"/>
      <color rgb="FF000000"/>
      <name val="Trebuchet MS"/>
      <family val="2"/>
    </font>
    <font>
      <i/>
      <sz val="10"/>
      <color theme="0"/>
      <name val="Trebuchet MS"/>
      <family val="2"/>
    </font>
    <font>
      <b/>
      <sz val="10"/>
      <name val="Trebuchet MS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Trebuchet MS"/>
      <family val="2"/>
    </font>
    <font>
      <b/>
      <sz val="10"/>
      <color rgb="FF000000"/>
      <name val="Trebuchet MS"/>
      <family val="2"/>
    </font>
  </fonts>
  <fills count="20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theme="9"/>
      </patternFill>
    </fill>
    <fill>
      <patternFill patternType="solid">
        <fgColor theme="5" tint="0.39997558519241921"/>
        <bgColor theme="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theme="9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203E7A"/>
        <bgColor indexed="64"/>
      </patternFill>
    </fill>
    <fill>
      <patternFill patternType="solid">
        <fgColor rgb="FF203E7A"/>
        <bgColor theme="9"/>
      </patternFill>
    </fill>
    <fill>
      <patternFill patternType="solid">
        <fgColor rgb="FFF0F3F5"/>
        <bgColor theme="9" tint="0.79998168889431442"/>
      </patternFill>
    </fill>
    <fill>
      <patternFill patternType="solid">
        <fgColor rgb="FFF0F3F5"/>
        <bgColor theme="9"/>
      </patternFill>
    </fill>
    <fill>
      <patternFill patternType="solid">
        <fgColor rgb="FFF0F3F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6337778862885"/>
        <bgColor theme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theme="9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ck">
        <color theme="0"/>
      </top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indexed="64"/>
      </top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6" fillId="0" borderId="0" xfId="0" applyFont="1"/>
    <xf numFmtId="0" fontId="7" fillId="0" borderId="0" xfId="0" applyFont="1"/>
    <xf numFmtId="164" fontId="0" fillId="0" borderId="0" xfId="0" applyNumberFormat="1"/>
    <xf numFmtId="0" fontId="10" fillId="0" borderId="0" xfId="0" applyFont="1"/>
    <xf numFmtId="0" fontId="0" fillId="0" borderId="0" xfId="0" applyAlignment="1">
      <alignment vertical="top"/>
    </xf>
    <xf numFmtId="49" fontId="0" fillId="0" borderId="0" xfId="0" applyNumberFormat="1" applyAlignment="1">
      <alignment vertical="top" wrapText="1"/>
    </xf>
    <xf numFmtId="0" fontId="0" fillId="7" borderId="0" xfId="0" applyFill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9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3" applyNumberFormat="1" applyFont="1" applyFill="1" applyAlignment="1">
      <alignment horizontal="left"/>
    </xf>
    <xf numFmtId="49" fontId="13" fillId="4" borderId="1" xfId="0" applyNumberFormat="1" applyFont="1" applyFill="1" applyBorder="1" applyAlignment="1">
      <alignment horizontal="left" wrapText="1"/>
    </xf>
    <xf numFmtId="0" fontId="13" fillId="6" borderId="7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vertical="top"/>
    </xf>
    <xf numFmtId="0" fontId="14" fillId="5" borderId="0" xfId="0" applyFont="1" applyFill="1" applyAlignment="1">
      <alignment horizontal="left" vertical="top" wrapText="1"/>
    </xf>
    <xf numFmtId="0" fontId="2" fillId="10" borderId="0" xfId="0" applyFont="1" applyFill="1" applyAlignment="1">
      <alignment horizontal="center"/>
    </xf>
    <xf numFmtId="0" fontId="2" fillId="10" borderId="0" xfId="0" applyFont="1" applyFill="1"/>
    <xf numFmtId="164" fontId="3" fillId="10" borderId="0" xfId="0" applyNumberFormat="1" applyFont="1" applyFill="1"/>
    <xf numFmtId="0" fontId="4" fillId="11" borderId="1" xfId="0" applyFont="1" applyFill="1" applyBorder="1" applyAlignment="1">
      <alignment wrapText="1"/>
    </xf>
    <xf numFmtId="164" fontId="4" fillId="11" borderId="1" xfId="0" applyNumberFormat="1" applyFont="1" applyFill="1" applyBorder="1" applyAlignment="1">
      <alignment wrapText="1"/>
    </xf>
    <xf numFmtId="166" fontId="4" fillId="11" borderId="1" xfId="1" applyNumberFormat="1" applyFont="1" applyFill="1" applyBorder="1" applyAlignment="1">
      <alignment wrapText="1"/>
    </xf>
    <xf numFmtId="44" fontId="4" fillId="11" borderId="1" xfId="0" applyNumberFormat="1" applyFont="1" applyFill="1" applyBorder="1" applyAlignment="1">
      <alignment horizontal="left" wrapText="1"/>
    </xf>
    <xf numFmtId="9" fontId="4" fillId="11" borderId="1" xfId="1" applyFont="1" applyFill="1" applyBorder="1" applyAlignment="1">
      <alignment wrapText="1"/>
    </xf>
    <xf numFmtId="44" fontId="4" fillId="11" borderId="1" xfId="3" applyFont="1" applyFill="1" applyBorder="1" applyAlignment="1">
      <alignment wrapText="1"/>
    </xf>
    <xf numFmtId="44" fontId="4" fillId="11" borderId="1" xfId="0" applyNumberFormat="1" applyFont="1" applyFill="1" applyBorder="1" applyAlignment="1">
      <alignment wrapText="1"/>
    </xf>
    <xf numFmtId="1" fontId="8" fillId="12" borderId="4" xfId="2" applyNumberFormat="1" applyFont="1" applyFill="1" applyBorder="1" applyAlignment="1">
      <alignment horizontal="left" vertical="top" wrapText="1" indent="1"/>
    </xf>
    <xf numFmtId="0" fontId="11" fillId="12" borderId="5" xfId="2" applyFont="1" applyFill="1" applyBorder="1" applyAlignment="1">
      <alignment horizontal="left" vertical="top" wrapText="1"/>
    </xf>
    <xf numFmtId="1" fontId="8" fillId="12" borderId="4" xfId="2" applyNumberFormat="1" applyFont="1" applyFill="1" applyBorder="1" applyAlignment="1">
      <alignment vertical="top" wrapText="1"/>
    </xf>
    <xf numFmtId="0" fontId="8" fillId="12" borderId="5" xfId="2" applyFont="1" applyFill="1" applyBorder="1" applyAlignment="1">
      <alignment horizontal="left" vertical="top" wrapText="1"/>
    </xf>
    <xf numFmtId="0" fontId="13" fillId="13" borderId="1" xfId="0" applyFont="1" applyFill="1" applyBorder="1" applyAlignment="1">
      <alignment wrapText="1"/>
    </xf>
    <xf numFmtId="0" fontId="0" fillId="14" borderId="15" xfId="0" applyFill="1" applyBorder="1"/>
    <xf numFmtId="0" fontId="13" fillId="13" borderId="8" xfId="0" applyFont="1" applyFill="1" applyBorder="1" applyAlignment="1">
      <alignment horizontal="left" wrapText="1"/>
    </xf>
    <xf numFmtId="0" fontId="13" fillId="13" borderId="9" xfId="0" applyFont="1" applyFill="1" applyBorder="1" applyAlignment="1">
      <alignment wrapText="1"/>
    </xf>
    <xf numFmtId="0" fontId="0" fillId="14" borderId="14" xfId="0" applyFill="1" applyBorder="1"/>
    <xf numFmtId="0" fontId="4" fillId="13" borderId="1" xfId="0" applyFont="1" applyFill="1" applyBorder="1" applyAlignment="1">
      <alignment wrapText="1"/>
    </xf>
    <xf numFmtId="0" fontId="2" fillId="10" borderId="0" xfId="0" applyFont="1" applyFill="1" applyAlignment="1">
      <alignment horizontal="left" vertical="top"/>
    </xf>
    <xf numFmtId="0" fontId="4" fillId="11" borderId="8" xfId="0" applyFont="1" applyFill="1" applyBorder="1" applyAlignment="1">
      <alignment horizontal="left" wrapText="1"/>
    </xf>
    <xf numFmtId="165" fontId="3" fillId="10" borderId="0" xfId="0" applyNumberFormat="1" applyFont="1" applyFill="1"/>
    <xf numFmtId="0" fontId="3" fillId="10" borderId="0" xfId="0" applyFont="1" applyFill="1"/>
    <xf numFmtId="0" fontId="2" fillId="10" borderId="0" xfId="0" applyFont="1" applyFill="1" applyAlignment="1">
      <alignment horizontal="left" vertical="top"/>
    </xf>
    <xf numFmtId="0" fontId="2" fillId="10" borderId="0" xfId="0" applyFont="1" applyFill="1" applyAlignment="1">
      <alignment horizontal="left"/>
    </xf>
    <xf numFmtId="0" fontId="2" fillId="10" borderId="0" xfId="0" applyFont="1" applyFill="1" applyAlignment="1">
      <alignment horizontal="left"/>
    </xf>
    <xf numFmtId="0" fontId="4" fillId="11" borderId="10" xfId="0" applyFont="1" applyFill="1" applyBorder="1" applyAlignment="1">
      <alignment wrapText="1"/>
    </xf>
    <xf numFmtId="0" fontId="4" fillId="11" borderId="11" xfId="0" applyFont="1" applyFill="1" applyBorder="1" applyAlignment="1">
      <alignment horizontal="left" wrapText="1"/>
    </xf>
    <xf numFmtId="0" fontId="12" fillId="11" borderId="16" xfId="0" applyFont="1" applyFill="1" applyBorder="1" applyAlignment="1">
      <alignment wrapText="1"/>
    </xf>
    <xf numFmtId="0" fontId="0" fillId="10" borderId="0" xfId="0" applyFill="1"/>
    <xf numFmtId="0" fontId="2" fillId="10" borderId="0" xfId="3" applyNumberFormat="1" applyFont="1" applyFill="1" applyAlignment="1">
      <alignment horizontal="left"/>
    </xf>
    <xf numFmtId="0" fontId="15" fillId="15" borderId="0" xfId="0" applyFont="1" applyFill="1" applyAlignment="1">
      <alignment horizontal="left" vertical="top" wrapText="1"/>
    </xf>
    <xf numFmtId="49" fontId="13" fillId="16" borderId="2" xfId="0" applyNumberFormat="1" applyFont="1" applyFill="1" applyBorder="1" applyAlignment="1">
      <alignment horizontal="left" wrapText="1"/>
    </xf>
    <xf numFmtId="0" fontId="13" fillId="16" borderId="3" xfId="0" applyFont="1" applyFill="1" applyBorder="1" applyAlignment="1">
      <alignment horizontal="left" wrapText="1"/>
    </xf>
    <xf numFmtId="0" fontId="13" fillId="16" borderId="12" xfId="0" applyFont="1" applyFill="1" applyBorder="1" applyAlignment="1">
      <alignment horizontal="left" wrapText="1"/>
    </xf>
    <xf numFmtId="165" fontId="16" fillId="16" borderId="2" xfId="0" applyNumberFormat="1" applyFont="1" applyFill="1" applyBorder="1" applyAlignment="1">
      <alignment wrapText="1"/>
    </xf>
    <xf numFmtId="0" fontId="13" fillId="16" borderId="6" xfId="0" applyFont="1" applyFill="1" applyBorder="1" applyAlignment="1">
      <alignment horizontal="left" wrapText="1"/>
    </xf>
    <xf numFmtId="0" fontId="13" fillId="16" borderId="13" xfId="0" applyFont="1" applyFill="1" applyBorder="1" applyAlignment="1">
      <alignment horizontal="left" wrapText="1"/>
    </xf>
    <xf numFmtId="0" fontId="4" fillId="16" borderId="6" xfId="0" applyFont="1" applyFill="1" applyBorder="1" applyAlignment="1">
      <alignment horizontal="left" wrapText="1"/>
    </xf>
    <xf numFmtId="0" fontId="4" fillId="16" borderId="13" xfId="0" applyFont="1" applyFill="1" applyBorder="1" applyAlignment="1">
      <alignment horizontal="left" wrapText="1"/>
    </xf>
    <xf numFmtId="0" fontId="0" fillId="17" borderId="0" xfId="0" applyFill="1"/>
    <xf numFmtId="0" fontId="0" fillId="8" borderId="0" xfId="0" applyFill="1"/>
    <xf numFmtId="49" fontId="17" fillId="18" borderId="0" xfId="0" applyNumberFormat="1" applyFont="1" applyFill="1" applyAlignment="1">
      <alignment horizontal="left" wrapText="1"/>
    </xf>
    <xf numFmtId="49" fontId="17" fillId="18" borderId="10" xfId="0" applyNumberFormat="1" applyFont="1" applyFill="1" applyBorder="1" applyAlignment="1">
      <alignment horizontal="left" wrapText="1"/>
    </xf>
    <xf numFmtId="165" fontId="16" fillId="16" borderId="2" xfId="3" applyNumberFormat="1" applyFont="1" applyFill="1" applyBorder="1" applyAlignment="1">
      <alignment wrapText="1"/>
    </xf>
    <xf numFmtId="0" fontId="15" fillId="19" borderId="0" xfId="0" applyFont="1" applyFill="1" applyAlignment="1">
      <alignment horizontal="left" vertical="top" wrapText="1"/>
    </xf>
    <xf numFmtId="49" fontId="13" fillId="18" borderId="1" xfId="0" applyNumberFormat="1" applyFont="1" applyFill="1" applyBorder="1" applyAlignment="1">
      <alignment wrapText="1"/>
    </xf>
    <xf numFmtId="44" fontId="13" fillId="18" borderId="1" xfId="0" applyNumberFormat="1" applyFont="1" applyFill="1" applyBorder="1" applyAlignment="1">
      <alignment horizontal="left" wrapText="1"/>
    </xf>
  </cellXfs>
  <cellStyles count="4">
    <cellStyle name="Currency" xfId="3" builtinId="4"/>
    <cellStyle name="Normal" xfId="0" builtinId="0"/>
    <cellStyle name="Percent" xfId="1" builtinId="5"/>
    <cellStyle name="Standaard 2" xfId="2" xr:uid="{00000000-0005-0000-0000-000002000000}"/>
  </cellStyles>
  <dxfs count="74"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39994506668294322"/>
        </patternFill>
      </fill>
    </dxf>
    <dxf>
      <fill>
        <patternFill patternType="solid">
          <fgColor indexed="64"/>
          <bgColor rgb="FF203E7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 [$€-2]\ * #,##0.00_ ;_ [$€-2]\ * \-#,##0.00_ ;_ [$€-2]\ * &quot;-&quot;??_ ;_ @_ "/>
      <fill>
        <patternFill patternType="solid">
          <fgColor indexed="64"/>
          <bgColor rgb="FF203E7A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/>
        <name val="Trebuchet MS"/>
        <family val="2"/>
        <scheme val="none"/>
      </font>
      <fill>
        <patternFill patternType="solid">
          <fgColor theme="9"/>
          <bgColor rgb="FF203E7A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rebuchet MS"/>
        <family val="2"/>
        <scheme val="none"/>
      </font>
      <fill>
        <patternFill patternType="solid">
          <fgColor theme="9"/>
          <bgColor rgb="FF203E7A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rebuchet MS"/>
        <family val="2"/>
        <scheme val="none"/>
      </font>
      <fill>
        <patternFill patternType="solid">
          <fgColor theme="9"/>
          <bgColor rgb="FF203E7A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rebuchet MS"/>
        <family val="2"/>
        <scheme val="none"/>
      </font>
      <fill>
        <patternFill patternType="solid">
          <fgColor theme="9"/>
          <bgColor rgb="FF203E7A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ill>
        <patternFill patternType="solid">
          <fgColor indexed="64"/>
          <bgColor rgb="FF203E7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 [$€-2]\ * #,##0.00_ ;_ [$€-2]\ * \-#,##0.00_ ;_ [$€-2]\ * &quot;-&quot;??_ ;_ @_ "/>
      <fill>
        <patternFill patternType="solid">
          <fgColor indexed="64"/>
          <bgColor rgb="FF203E7A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/>
        <name val="Trebuchet MS"/>
        <family val="2"/>
        <scheme val="none"/>
      </font>
      <fill>
        <patternFill patternType="solid">
          <fgColor theme="9"/>
          <bgColor rgb="FF203E7A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rebuchet MS"/>
        <family val="2"/>
        <scheme val="none"/>
      </font>
      <fill>
        <patternFill patternType="solid">
          <fgColor theme="9"/>
          <bgColor rgb="FF203E7A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rebuchet MS"/>
        <family val="2"/>
        <scheme val="none"/>
      </font>
      <fill>
        <patternFill patternType="solid">
          <fgColor theme="9"/>
          <bgColor rgb="FF203E7A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ill>
        <patternFill patternType="solid">
          <fgColor indexed="64"/>
          <bgColor rgb="FF203E7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 [$€-2]\ * #,##0.00_ ;_ [$€-2]\ * \-#,##0.00_ ;_ [$€-2]\ * &quot;-&quot;??_ ;_ @_ "/>
      <fill>
        <patternFill patternType="solid">
          <fgColor indexed="64"/>
          <bgColor rgb="FF203E7A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/>
        <name val="Trebuchet MS"/>
        <family val="2"/>
        <scheme val="none"/>
      </font>
      <fill>
        <patternFill patternType="solid">
          <fgColor theme="9"/>
          <bgColor rgb="FF203E7A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rebuchet MS"/>
        <family val="2"/>
        <scheme val="none"/>
      </font>
      <fill>
        <patternFill patternType="solid">
          <fgColor theme="9"/>
          <bgColor rgb="FF203E7A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rebuchet MS"/>
        <family val="2"/>
        <scheme val="none"/>
      </font>
      <fill>
        <patternFill patternType="solid">
          <fgColor theme="9"/>
          <bgColor rgb="FF203E7A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/>
        <name val="Trebuchet MS"/>
        <family val="2"/>
        <scheme val="none"/>
      </font>
      <numFmt numFmtId="165" formatCode="&quot;€&quot;\ #,##0.00"/>
      <fill>
        <patternFill patternType="solid">
          <fgColor theme="9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 [$€-2]\ * #,##0.00_ ;_ [$€-2]\ * \-#,##0.00_ ;_ [$€-2]\ * &quot;-&quot;??_ ;_ @_ "/>
      <fill>
        <patternFill patternType="solid">
          <fgColor indexed="64"/>
          <bgColor theme="5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rebuchet MS"/>
        <family val="2"/>
        <scheme val="none"/>
      </font>
      <fill>
        <patternFill patternType="solid">
          <fgColor theme="9"/>
          <bgColor theme="5" tint="0.3999755851924192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0"/>
        </left>
        <right/>
        <top style="thick">
          <color theme="0"/>
        </top>
        <bottom style="thick">
          <color theme="0"/>
        </bottom>
      </border>
    </dxf>
    <dxf>
      <fill>
        <patternFill patternType="solid">
          <fgColor indexed="64"/>
          <bgColor theme="5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rebuchet MS"/>
        <family val="2"/>
        <scheme val="none"/>
      </font>
      <fill>
        <patternFill patternType="solid">
          <fgColor theme="9"/>
          <bgColor theme="5" tint="0.39997558519241921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0"/>
        </left>
        <right/>
        <top style="thick">
          <color theme="0"/>
        </top>
        <bottom style="thick">
          <color theme="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rebuchet MS"/>
        <family val="2"/>
        <scheme val="none"/>
      </font>
      <fill>
        <patternFill patternType="solid">
          <fgColor theme="9"/>
          <bgColor theme="5" tint="0.5999938962981048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theme="0"/>
        </right>
        <top/>
        <bottom style="thick">
          <color theme="0"/>
        </bottom>
        <vertical/>
        <horizontal/>
      </border>
    </dxf>
    <dxf>
      <fill>
        <patternFill patternType="solid">
          <fgColor indexed="64"/>
          <bgColor theme="5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 [$€-2]\ * #,##0.00_ ;_ [$€-2]\ * \-#,##0.00_ ;_ [$€-2]\ * &quot;-&quot;??_ ;_ @_ "/>
      <fill>
        <patternFill patternType="solid">
          <fgColor indexed="64"/>
          <bgColor theme="5" tint="-0.249977111117893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numFmt numFmtId="165" formatCode="&quot;€&quot;\ #,##0.00"/>
      <fill>
        <patternFill patternType="solid">
          <fgColor theme="9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solid">
          <fgColor theme="9"/>
          <bgColor theme="5" tint="0.3999755851924192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0"/>
        </left>
        <right/>
        <top style="thick">
          <color theme="0"/>
        </top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solid">
          <fgColor theme="9"/>
          <bgColor theme="5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theme="0"/>
        </right>
        <top/>
        <bottom style="thick">
          <color theme="0"/>
        </bottom>
      </border>
    </dxf>
    <dxf>
      <fill>
        <patternFill patternType="solid">
          <fgColor indexed="64"/>
          <bgColor theme="5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 [$€-2]\ * #,##0.00_ ;_ [$€-2]\ * \-#,##0.00_ ;_ [$€-2]\ * &quot;-&quot;??_ ;_ @_ "/>
      <fill>
        <patternFill patternType="solid">
          <fgColor indexed="64"/>
          <bgColor theme="5" tint="-0.249977111117893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/>
        <name val="Trebuchet MS"/>
        <family val="2"/>
        <scheme val="none"/>
      </font>
      <fill>
        <patternFill patternType="solid">
          <fgColor theme="9"/>
          <bgColor theme="5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rebuchet MS"/>
        <family val="2"/>
        <scheme val="none"/>
      </font>
      <fill>
        <patternFill patternType="solid">
          <fgColor theme="9"/>
          <bgColor theme="5" tint="-0.249977111117893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rebuchet MS"/>
        <family val="2"/>
        <scheme val="none"/>
      </font>
      <fill>
        <patternFill patternType="solid">
          <fgColor theme="9"/>
          <bgColor theme="5" tint="-0.249977111117893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rebuchet MS"/>
        <family val="2"/>
        <scheme val="none"/>
      </font>
      <fill>
        <patternFill patternType="solid">
          <fgColor theme="9"/>
          <bgColor theme="5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 [$€-2]\ * #,##0.00_ ;_ [$€-2]\ * \-#,##0.00_ ;_ [$€-2]\ * &quot;-&quot;??_ ;_ @_ "/>
      <fill>
        <patternFill patternType="solid">
          <fgColor indexed="64"/>
          <bgColor theme="5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solid">
          <fgColor theme="9"/>
          <bgColor theme="5" tint="0.3999755851924192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0"/>
        </left>
        <right/>
        <top style="thick">
          <color theme="0"/>
        </top>
        <bottom style="thick">
          <color theme="0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numFmt numFmtId="165" formatCode="&quot;€&quot;\ #,##0.00"/>
      <fill>
        <patternFill patternType="solid">
          <fgColor theme="9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ck">
          <color theme="0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numFmt numFmtId="165" formatCode="&quot;€&quot;\ #,##0.00"/>
      <fill>
        <patternFill patternType="solid">
          <fgColor theme="9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solid">
          <fgColor theme="9"/>
          <bgColor theme="5" tint="0.3999755851924192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0"/>
        </left>
        <right/>
        <top style="thick">
          <color theme="0"/>
        </top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solid">
          <fgColor theme="9"/>
          <bgColor theme="5" tint="0.3999755851924192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0"/>
        </left>
        <right/>
        <top style="thick">
          <color theme="0"/>
        </top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 [$€-2]\ * #,##0.00_ ;_ [$€-2]\ * \-#,##0.00_ ;_ [$€-2]\ * &quot;-&quot;??_ ;_ @_ "/>
      <fill>
        <patternFill patternType="solid">
          <fgColor indexed="64"/>
          <bgColor theme="5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solid">
          <fgColor theme="9"/>
          <bgColor theme="5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thick">
          <color theme="0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bgColor theme="5" tint="0.59999389629810485"/>
        </patternFill>
      </fill>
    </dxf>
    <dxf>
      <fill>
        <patternFill patternType="solid">
          <fgColor indexed="64"/>
          <bgColor theme="5" tint="-0.249977111117893"/>
        </patternFill>
      </fill>
    </dxf>
    <dxf>
      <fill>
        <patternFill patternType="solid">
          <fgColor indexed="64"/>
          <bgColor theme="5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 [$€-2]\ * #,##0.00_ ;_ [$€-2]\ * \-#,##0.00_ ;_ [$€-2]\ * &quot;-&quot;??_ ;_ @_ "/>
      <fill>
        <patternFill patternType="solid">
          <fgColor indexed="64"/>
          <bgColor theme="5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 [$€-2]\ * #,##0.00_ ;_ [$€-2]\ * \-#,##0.00_ ;_ [$€-2]\ * &quot;-&quot;??_ ;_ @_ "/>
      <fill>
        <patternFill patternType="solid">
          <fgColor indexed="64"/>
          <bgColor theme="5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Trebuchet MS"/>
        <family val="2"/>
        <scheme val="none"/>
      </font>
      <fill>
        <patternFill patternType="solid">
          <fgColor theme="9"/>
          <bgColor theme="5" tint="-0.249977111117893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solid">
          <fgColor theme="9"/>
          <bgColor theme="5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theme="0"/>
        </right>
        <top/>
        <bottom style="thick">
          <color theme="0"/>
        </bottom>
      </border>
    </dxf>
    <dxf>
      <fill>
        <patternFill patternType="solid">
          <bgColor theme="5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left" vertical="bottom" textRotation="0" wrapText="0" indent="0" justifyLastLine="0" shrinkToFit="0" readingOrder="0"/>
    </dxf>
    <dxf>
      <fill>
        <patternFill patternType="solid">
          <bgColor theme="5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5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 [$€-2]\ * #,##0.00_ ;_ [$€-2]\ * \-#,##0.00_ ;_ [$€-2]\ * &quot;-&quot;??_ ;_ @_ "/>
      <fill>
        <patternFill patternType="solid">
          <fgColor indexed="64"/>
          <bgColor theme="5" tint="-0.249977111117893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numFmt numFmtId="165" formatCode="&quot;€&quot;\ #,##0.00"/>
      <fill>
        <patternFill patternType="solid">
          <fgColor theme="9"/>
          <bgColor theme="5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solid">
          <fgColor theme="9"/>
          <bgColor theme="5" tint="0.3999755851924192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0"/>
        </left>
        <right/>
        <top style="thick">
          <color theme="0"/>
        </top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solid">
          <fgColor theme="9"/>
          <bgColor theme="5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theme="0"/>
        </right>
        <top/>
        <bottom style="thick">
          <color theme="0"/>
        </bottom>
      </border>
    </dxf>
    <dxf>
      <fill>
        <patternFill patternType="solid">
          <bgColor theme="5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5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solid">
          <fgColor theme="9"/>
          <bgColor theme="5" tint="0.3999755851924192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0"/>
        </left>
        <right/>
        <top style="thick">
          <color theme="0"/>
        </top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solid">
          <fgColor theme="9"/>
          <bgColor theme="5" tint="0.5999938962981048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theme="0"/>
        </right>
        <top/>
        <bottom style="thick">
          <color theme="0"/>
        </bottom>
      </border>
    </dxf>
    <dxf>
      <fill>
        <patternFill patternType="solid">
          <bgColor theme="5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left" vertical="bottom" textRotation="0" wrapText="0" indent="0" justifyLastLine="0" shrinkToFit="0" readingOrder="0"/>
    </dxf>
    <dxf>
      <fill>
        <patternFill patternType="solid">
          <bgColor theme="5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5" tint="-0.249977111117893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0F3F5"/>
      <color rgb="FF203E7A"/>
      <color rgb="FF0093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</xdr:rowOff>
    </xdr:from>
    <xdr:to>
      <xdr:col>5</xdr:col>
      <xdr:colOff>38100</xdr:colOff>
      <xdr:row>19</xdr:row>
      <xdr:rowOff>485775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8A18A825-5A33-4EDE-9283-67B62FBF6A5D}"/>
            </a:ext>
          </a:extLst>
        </xdr:cNvPr>
        <xdr:cNvSpPr txBox="1"/>
      </xdr:nvSpPr>
      <xdr:spPr>
        <a:xfrm>
          <a:off x="609600" y="695326"/>
          <a:ext cx="10658475" cy="3381374"/>
        </a:xfrm>
        <a:prstGeom prst="rect">
          <a:avLst/>
        </a:prstGeom>
        <a:solidFill>
          <a:srgbClr val="F8F8F8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050" b="1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</a:rPr>
            <a:t>Introductie</a:t>
          </a:r>
        </a:p>
        <a:p>
          <a:pPr algn="l"/>
          <a:r>
            <a:rPr lang="nl-NL" sz="1050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</a:rPr>
            <a:t>Dit begrotingsformat</a:t>
          </a:r>
          <a:r>
            <a:rPr lang="nl-NL" sz="1050" baseline="0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</a:rPr>
            <a:t> ondersteunt u bij het aanvragen </a:t>
          </a:r>
          <a:r>
            <a:rPr lang="nl-NL" sz="1050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</a:rPr>
            <a:t>van de Innovation</a:t>
          </a:r>
          <a:r>
            <a:rPr lang="nl-NL" sz="1050" baseline="0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</a:rPr>
            <a:t> Grant subsidie. Di</a:t>
          </a:r>
          <a:r>
            <a:rPr lang="nl-NL" sz="1050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</a:rPr>
            <a:t>t</a:t>
          </a:r>
          <a:r>
            <a:rPr lang="nl-NL" sz="1050" baseline="0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</a:rPr>
            <a:t> format is verplicht.</a:t>
          </a:r>
        </a:p>
        <a:p>
          <a:pPr algn="l"/>
          <a:endParaRPr lang="nl-NL" sz="1050" baseline="0">
            <a:solidFill>
              <a:schemeClr val="tx1">
                <a:lumMod val="75000"/>
                <a:lumOff val="25000"/>
              </a:schemeClr>
            </a:solidFill>
            <a:latin typeface="Trebuchet MS" panose="020B0603020202020204" pitchFamily="34" charset="0"/>
          </a:endParaRPr>
        </a:p>
        <a:p>
          <a:pPr algn="l"/>
          <a:r>
            <a:rPr lang="nl-NL" sz="1050" baseline="0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</a:rPr>
            <a:t>Op de tabbladen zijn toelichtingen aanwezig en kunt u op basis van </a:t>
          </a:r>
          <a:r>
            <a:rPr lang="nl-NL" sz="1050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</a:rPr>
            <a:t>de kleurenlegenda zien welke</a:t>
          </a:r>
          <a:r>
            <a:rPr lang="nl-NL" sz="1050" baseline="0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</a:rPr>
            <a:t> velden u handmatig moet invoeren, welke velden u kunt vullen met een keuzelijst en welke velden automatisch worden berekend.</a:t>
          </a:r>
          <a:br>
            <a:rPr lang="nl-NL" sz="1050" baseline="0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</a:rPr>
          </a:br>
          <a:br>
            <a:rPr lang="nl-NL" sz="1050" baseline="0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</a:rPr>
          </a:br>
          <a:r>
            <a:rPr lang="nl-NL" sz="1050" b="1" baseline="0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</a:rPr>
            <a:t>Stappenplan voor invullen format</a:t>
          </a:r>
          <a:br>
            <a:rPr lang="nl-NL" sz="1050" baseline="0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</a:rPr>
          </a:br>
          <a:r>
            <a:rPr lang="nl-NL" sz="1050" baseline="0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</a:rPr>
            <a:t>1) Lees tabblad 'Instructieblad' goed door.</a:t>
          </a:r>
        </a:p>
        <a:p>
          <a:r>
            <a:rPr lang="nl-NL" sz="1050" baseline="0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</a:rPr>
            <a:t>2) Vul op dit tablad (rechtsboven) de projectnaam en de bedrijfsnaam van de aanvrager in.</a:t>
          </a:r>
          <a:br>
            <a:rPr lang="nl-NL" sz="1050" baseline="0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</a:rPr>
          </a:br>
          <a:r>
            <a:rPr lang="nl-NL" sz="1050" baseline="0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</a:rPr>
            <a:t>3)</a:t>
          </a:r>
          <a:r>
            <a:rPr lang="nl-NL" sz="1050" baseline="0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  <a:ea typeface="+mn-ea"/>
              <a:cs typeface="+mn-cs"/>
            </a:rPr>
            <a:t> Vul het tablad "Begroting" in, benoem hiervoor als eerste de Werkpakketten, een werkpakket is een cluster van bij elkaar horende activiteiten,zorg dat deze overeenkomen met uw projectplan.</a:t>
          </a:r>
        </a:p>
        <a:p>
          <a:r>
            <a:rPr lang="nl-NL" sz="1050" baseline="0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  <a:ea typeface="+mn-ea"/>
              <a:cs typeface="+mn-cs"/>
            </a:rPr>
            <a:t>4) Vul het tablad "Financiering" in.</a:t>
          </a:r>
        </a:p>
        <a:p>
          <a:r>
            <a:rPr lang="nl-NL" sz="1050" baseline="0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  <a:ea typeface="+mn-ea"/>
              <a:cs typeface="+mn-cs"/>
            </a:rPr>
            <a:t>5) Check in tabblad 'Financiering' of de financiering sluitend is (staat aangegeven).</a:t>
          </a:r>
        </a:p>
        <a:p>
          <a:endParaRPr lang="nl-NL" sz="1050" b="1" baseline="0">
            <a:solidFill>
              <a:schemeClr val="tx1">
                <a:lumMod val="75000"/>
                <a:lumOff val="25000"/>
              </a:schemeClr>
            </a:solidFill>
            <a:latin typeface="Trebuchet MS" panose="020B0603020202020204" pitchFamily="34" charset="0"/>
          </a:endParaRPr>
        </a:p>
        <a:p>
          <a:endParaRPr lang="nl-NL" sz="1050" u="none" baseline="0">
            <a:solidFill>
              <a:srgbClr val="FF0000"/>
            </a:solidFill>
          </a:endParaRPr>
        </a:p>
        <a:p>
          <a:endParaRPr lang="nl-NL" sz="1100"/>
        </a:p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2</xdr:col>
      <xdr:colOff>3419475</xdr:colOff>
      <xdr:row>5</xdr:row>
      <xdr:rowOff>0</xdr:rowOff>
    </xdr:from>
    <xdr:to>
      <xdr:col>5</xdr:col>
      <xdr:colOff>542925</xdr:colOff>
      <xdr:row>13</xdr:row>
      <xdr:rowOff>76200</xdr:rowOff>
    </xdr:to>
    <xdr:cxnSp macro="">
      <xdr:nvCxnSpPr>
        <xdr:cNvPr id="5" name="Rechte verbindingslijn met pijl 4">
          <a:extLst>
            <a:ext uri="{FF2B5EF4-FFF2-40B4-BE49-F238E27FC236}">
              <a16:creationId xmlns:a16="http://schemas.microsoft.com/office/drawing/2014/main" id="{20B713F6-3472-6664-10F8-3E09750BD803}"/>
            </a:ext>
          </a:extLst>
        </xdr:cNvPr>
        <xdr:cNvCxnSpPr/>
      </xdr:nvCxnSpPr>
      <xdr:spPr>
        <a:xfrm flipV="1">
          <a:off x="6181725" y="923925"/>
          <a:ext cx="5591175" cy="1600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0</xdr:colOff>
      <xdr:row>7</xdr:row>
      <xdr:rowOff>0</xdr:rowOff>
    </xdr:from>
    <xdr:to>
      <xdr:col>12</xdr:col>
      <xdr:colOff>573405</xdr:colOff>
      <xdr:row>10</xdr:row>
      <xdr:rowOff>86958</xdr:rowOff>
    </xdr:to>
    <xdr:pic>
      <xdr:nvPicPr>
        <xdr:cNvPr id="4" name="Afbeelding 3" descr="Logo - Huisstijl Provincie Noord-Brabant">
          <a:extLst>
            <a:ext uri="{FF2B5EF4-FFF2-40B4-BE49-F238E27FC236}">
              <a16:creationId xmlns:a16="http://schemas.microsoft.com/office/drawing/2014/main" id="{77F3711B-88C2-4C1B-9511-9605F22007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148" b="37500"/>
        <a:stretch/>
      </xdr:blipFill>
      <xdr:spPr bwMode="auto">
        <a:xfrm>
          <a:off x="12106275" y="1295400"/>
          <a:ext cx="4488180" cy="627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ubVaessen\Downloads\5.2-Begrotingsformat-EFRO-aanvraag-2021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e"/>
      <sheetName val="Totale begroting"/>
      <sheetName val="Totale financiering"/>
      <sheetName val="Totale staatssteunanalyse"/>
      <sheetName val="Projectinformatie"/>
      <sheetName val="Penvoerder"/>
      <sheetName val="PP2"/>
      <sheetName val="PP3"/>
      <sheetName val="PP4"/>
      <sheetName val="PP5"/>
      <sheetName val="PP6"/>
      <sheetName val="PP7"/>
      <sheetName val="PP8"/>
      <sheetName val="PP9"/>
      <sheetName val="PP10"/>
      <sheetName val="PP11"/>
      <sheetName val="PP12"/>
      <sheetName val="PP13"/>
      <sheetName val="PP14"/>
      <sheetName val="PP15"/>
      <sheetName val="PP16"/>
      <sheetName val="PP17"/>
      <sheetName val="PP18"/>
      <sheetName val="PP19"/>
      <sheetName val="PP20"/>
      <sheetName val="Hulpblad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968EBFB-58CF-CF4A-B83A-C442F6EC3545}" name="Arbeid" displayName="Arbeid" ref="B28:G44" totalsRowCount="1" headerRowDxfId="73" totalsRowDxfId="72">
  <autoFilter ref="B28:G43" xr:uid="{5968EBFB-58CF-CF4A-B83A-C442F6EC354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5398BA0-4D40-E84E-AC04-F3890B734D3B}" name="Werkpakket" totalsRowLabel="Totaal" dataDxfId="29" totalsRowDxfId="13"/>
    <tableColumn id="2" xr3:uid="{CD84F512-BB3B-3949-A892-2271881A52C7}" name="Functie medewerker" dataDxfId="28" totalsRowDxfId="12"/>
    <tableColumn id="4" xr3:uid="{91AA0FDF-36A4-CF43-BBB5-DE294C767933}" name="Activiteiten" dataDxfId="26" totalsRowDxfId="11"/>
    <tableColumn id="6" xr3:uid="{9E3E4920-451B-9540-84EF-5A75D4642A5B}" name="Uren" dataDxfId="24" totalsRowDxfId="10" dataCellStyle="Currency"/>
    <tableColumn id="7" xr3:uid="{BA3BE848-131A-684A-B227-691AF7C3DC91}" name="Totaal" totalsRowFunction="sum" dataDxfId="25" totalsRowDxfId="9">
      <calculatedColumnFormula>Arbeid[[#This Row],[Uren]]*20</calculatedColumnFormula>
    </tableColumn>
    <tableColumn id="8" xr3:uid="{85D23FF2-E526-104C-B01B-E24CEE5EF0E2}" name="Soort Kost" dataDxfId="27" totalsRowDxfId="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8C4B5A4-4C8D-344F-8A28-81ED73406AA8}" name="Arbeid7" displayName="Arbeid7" ref="B50:G66" totalsRowCount="1" headerRowDxfId="71" totalsRowDxfId="70">
  <autoFilter ref="B50:G65" xr:uid="{38C4B5A4-4C8D-344F-8A28-81ED73406AA8}"/>
  <tableColumns count="6">
    <tableColumn id="1" xr3:uid="{CFA65FCB-99E6-774C-A3B5-54240FC8EBA1}" name="Werkpakket" totalsRowLabel="Totaal" dataDxfId="69" totalsRowDxfId="40"/>
    <tableColumn id="2" xr3:uid="{A5742492-87B3-4F42-9B67-A7B5B73BDAE0}" name="Omschrijving kosten" dataDxfId="68" totalsRowDxfId="39"/>
    <tableColumn id="4" xr3:uid="{106FF91A-E94B-C342-A765-798DE68D83B4}" name="Eenheid/aantal" dataDxfId="42" totalsRowDxfId="38"/>
    <tableColumn id="6" xr3:uid="{7400B59C-0EC4-D043-A5F6-4B5F2229955D}" name="Tarief/Prijs" dataDxfId="43" totalsRowDxfId="37"/>
    <tableColumn id="7" xr3:uid="{26B77193-0516-A442-A31A-BFF4A8F6B280}" name="Totaal" totalsRowFunction="sum" dataDxfId="41" totalsRowDxfId="36">
      <calculatedColumnFormula>Arbeid7[[#This Row],[Tarief/Prijs]]*Arbeid7[[#This Row],[Eenheid/aantal]]</calculatedColumnFormula>
    </tableColumn>
    <tableColumn id="8" xr3:uid="{14987F9F-6774-F74F-BDC3-266931D052A7}" name="Soort Kost" dataDxfId="67" totalsRowDxfId="3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AF38528-5260-2A45-881D-F978B19B8603}" name="Arbeid8" displayName="Arbeid8" ref="J28:N44" totalsRowCount="1" headerRowDxfId="66" totalsRowDxfId="65">
  <autoFilter ref="J28:N43" xr:uid="{8AF38528-5260-2A45-881D-F978B19B8603}"/>
  <tableColumns count="5">
    <tableColumn id="1" xr3:uid="{936F0906-77F5-BC4C-8487-929D8F373057}" name="Werkpakket" totalsRowLabel="Totaal" dataDxfId="64" totalsRowDxfId="23"/>
    <tableColumn id="2" xr3:uid="{9F91DB0A-089B-7643-BFE5-5D0FD9587FA7}" name="Omschrijving overige kosten" dataDxfId="63" totalsRowDxfId="22"/>
    <tableColumn id="6" xr3:uid="{689E7CBF-2654-8A4A-81FC-C7560E5D368B}" name="Kosten" dataDxfId="62" totalsRowDxfId="21"/>
    <tableColumn id="7" xr3:uid="{6C41A0E9-EC33-1247-B008-1FBA3CC028D4}" name="Totaal" totalsRowFunction="sum" dataDxfId="61" totalsRowDxfId="20">
      <calculatedColumnFormula>Arbeid8[[#This Row],[Kosten]]</calculatedColumnFormula>
    </tableColumn>
    <tableColumn id="8" xr3:uid="{770B25F5-299A-C54E-9070-C3FBD7EE748B}" name="Soort Kost" dataDxfId="60" totalsRowDxfId="19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0949635-0F8A-7A4A-B44D-7933333E7E58}" name="Arbeid89" displayName="Arbeid89" ref="J50:N66" totalsRowCount="1" headerRowDxfId="59" totalsRowDxfId="58">
  <autoFilter ref="J50:N65" xr:uid="{C0949635-0F8A-7A4A-B44D-7933333E7E58}"/>
  <tableColumns count="5">
    <tableColumn id="1" xr3:uid="{1923F275-4DA7-904F-ADB1-96AEF969D0BA}" name="Werkpakket" totalsRowLabel="Totaal" dataDxfId="34" totalsRowDxfId="18"/>
    <tableColumn id="2" xr3:uid="{6E7E2A8D-4A7D-4D4B-9ECD-FBE56FD90225}" name="Omschrijving overige kosten" dataDxfId="33" totalsRowDxfId="17"/>
    <tableColumn id="6" xr3:uid="{89DCE470-8DBF-3049-9A6A-1F3B7392832E}" name="Prijs" dataDxfId="32" totalsRowDxfId="16"/>
    <tableColumn id="7" xr3:uid="{DBF3B23E-863F-EA41-9528-7A6DC2A7D6E8}" name="Totaal" totalsRowFunction="sum" dataDxfId="31" totalsRowDxfId="15">
      <calculatedColumnFormula>Arbeid89[[#This Row],[Prijs]]</calculatedColumnFormula>
    </tableColumn>
    <tableColumn id="8" xr3:uid="{CF341CC2-CF0B-744B-AB07-7881A5E5A574}" name="Soort Kost" dataDxfId="30" totalsRowDxfId="1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520630D-47AD-B24A-9545-EEE0FAB7AF02}" name="Arbeid710" displayName="Arbeid710" ref="B72:G88" totalsRowCount="1" headerRowDxfId="57" totalsRowDxfId="56">
  <autoFilter ref="B72:G87" xr:uid="{7520630D-47AD-B24A-9545-EEE0FAB7AF02}"/>
  <tableColumns count="6">
    <tableColumn id="1" xr3:uid="{F8416DFF-1ED2-7647-A579-754D79841FBF}" name="Werkpakket" totalsRowLabel="Totaal" dataDxfId="55" totalsRowDxfId="54"/>
    <tableColumn id="2" xr3:uid="{F57206BE-BD83-DE49-A945-39EF3836BDA7}" name="Omschrijving kosten" dataDxfId="46"/>
    <tableColumn id="4" xr3:uid="{E1537206-EC0B-B947-90EC-694024D4DB34}" name="Uren" dataDxfId="45"/>
    <tableColumn id="6" xr3:uid="{3FCDA23E-182E-CC48-8A32-83C8C3C5F3F9}" name="Tarief" dataDxfId="44"/>
    <tableColumn id="7" xr3:uid="{77B74E3F-3453-0F44-A96E-6938489BBCDA}" name="Totaal" totalsRowFunction="sum" dataDxfId="53" totalsRowDxfId="52">
      <calculatedColumnFormula>Arbeid710[[#This Row],[Tarief]]*Arbeid710[[#This Row],[Uren]]</calculatedColumnFormula>
    </tableColumn>
    <tableColumn id="8" xr3:uid="{EF97B971-F10F-1244-A053-ED72FD5051E2}" name="Soort Kost" dataDxfId="51" totalsRowDxfId="5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150A666-3258-AE48-971A-6BA801ECB83B}" name="Werkpakket" displayName="Werkpakket" ref="B11:C21" totalsRowShown="0" dataDxfId="49">
  <autoFilter ref="B11:C21" xr:uid="{8150A666-3258-AE48-971A-6BA801ECB83B}"/>
  <tableColumns count="2">
    <tableColumn id="1" xr3:uid="{E6D20E79-C1F9-8846-ABAE-C5064FC60841}" name="Werkpakket" dataDxfId="48">
      <calculatedColumnFormula>K11 &amp; " " &amp;L11</calculatedColumnFormula>
    </tableColumn>
    <tableColumn id="2" xr3:uid="{B13BF847-677B-0F43-9015-E1C94017FB85}" name="Totaal" dataDxfId="47">
      <calculatedColumnFormula>SUMIF(Arbeid[Werkpakket],B12,Arbeid[Totaal])+SUMIF(Arbeid7[Werkpakket],B12,Arbeid7[Totaal])+SUMIF(Arbeid710[Werkpakket],B12,Arbeid710[Totaal])+SUMIF(Arbeid8[Werkpakket],B12,Arbeid8[Totaal])+SUMIF(Arbeid89[Werkpakket],B12,Arbeid89[Totaal])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03E7A"/>
  </sheetPr>
  <dimension ref="B1:K30"/>
  <sheetViews>
    <sheetView showGridLines="0" topLeftCell="A2" zoomScale="75" zoomScaleNormal="100" workbookViewId="0">
      <selection activeCell="E23" sqref="E23"/>
    </sheetView>
  </sheetViews>
  <sheetFormatPr defaultColWidth="8.88671875" defaultRowHeight="14.4" x14ac:dyDescent="0.3"/>
  <cols>
    <col min="2" max="2" width="32.33203125" customWidth="1"/>
    <col min="3" max="3" width="108.6640625" customWidth="1"/>
    <col min="10" max="10" width="0" hidden="1" customWidth="1"/>
    <col min="11" max="11" width="21.44140625" customWidth="1"/>
  </cols>
  <sheetData>
    <row r="1" spans="2:11" hidden="1" x14ac:dyDescent="0.3"/>
    <row r="2" spans="2:11" ht="22.2" x14ac:dyDescent="0.45">
      <c r="B2" s="1" t="s">
        <v>60</v>
      </c>
    </row>
    <row r="3" spans="2:11" ht="16.5" customHeight="1" x14ac:dyDescent="0.3">
      <c r="B3" s="2"/>
      <c r="G3" s="19" t="s">
        <v>0</v>
      </c>
      <c r="H3" s="11"/>
      <c r="I3" s="11"/>
      <c r="J3" s="11"/>
      <c r="K3" s="11"/>
    </row>
    <row r="4" spans="2:11" ht="17.25" customHeight="1" x14ac:dyDescent="0.35">
      <c r="G4" s="20" t="s">
        <v>1</v>
      </c>
      <c r="H4" s="20"/>
      <c r="I4" s="62"/>
      <c r="J4" s="62"/>
      <c r="K4" s="63"/>
    </row>
    <row r="5" spans="2:11" ht="18" customHeight="1" x14ac:dyDescent="0.35">
      <c r="G5" s="20" t="s">
        <v>2</v>
      </c>
      <c r="H5" s="20"/>
      <c r="I5" s="62"/>
      <c r="J5" s="62"/>
      <c r="K5" s="63"/>
    </row>
    <row r="20" spans="2:4" ht="43.5" customHeight="1" x14ac:dyDescent="0.3"/>
    <row r="21" spans="2:4" x14ac:dyDescent="0.3">
      <c r="B21" s="20" t="s">
        <v>3</v>
      </c>
      <c r="C21" s="20" t="s">
        <v>4</v>
      </c>
    </row>
    <row r="22" spans="2:4" x14ac:dyDescent="0.3">
      <c r="B22" s="20" t="s">
        <v>5</v>
      </c>
      <c r="C22" s="20"/>
    </row>
    <row r="23" spans="2:4" ht="77.25" customHeight="1" x14ac:dyDescent="0.3">
      <c r="B23" s="29" t="s">
        <v>6</v>
      </c>
      <c r="C23" s="30" t="s">
        <v>7</v>
      </c>
    </row>
    <row r="24" spans="2:4" x14ac:dyDescent="0.3">
      <c r="B24" s="20" t="s">
        <v>8</v>
      </c>
      <c r="C24" s="20"/>
      <c r="D24" s="4"/>
    </row>
    <row r="25" spans="2:4" ht="28.8" x14ac:dyDescent="0.3">
      <c r="B25" s="31" t="s">
        <v>9</v>
      </c>
      <c r="C25" s="32" t="s">
        <v>10</v>
      </c>
      <c r="D25" s="4"/>
    </row>
    <row r="26" spans="2:4" ht="15.75" customHeight="1" x14ac:dyDescent="0.3">
      <c r="B26" s="31" t="s">
        <v>11</v>
      </c>
      <c r="C26" s="32" t="s">
        <v>12</v>
      </c>
    </row>
    <row r="27" spans="2:4" x14ac:dyDescent="0.3">
      <c r="B27" s="31" t="s">
        <v>13</v>
      </c>
      <c r="C27" s="32" t="s">
        <v>14</v>
      </c>
    </row>
    <row r="28" spans="2:4" x14ac:dyDescent="0.3">
      <c r="B28" s="31" t="s">
        <v>15</v>
      </c>
      <c r="C28" s="32" t="s">
        <v>16</v>
      </c>
    </row>
    <row r="30" spans="2:4" ht="74.25" customHeight="1" x14ac:dyDescent="0.3">
      <c r="B30" s="5"/>
      <c r="C30" s="6"/>
    </row>
  </sheetData>
  <mergeCells count="3">
    <mergeCell ref="I4:K4"/>
    <mergeCell ref="I5:K5"/>
    <mergeCell ref="G3:K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05D3E-D690-BF4F-83E4-A33A9D44A9F3}">
  <sheetPr>
    <tabColor rgb="FFF0F3F5"/>
  </sheetPr>
  <dimension ref="B3:N88"/>
  <sheetViews>
    <sheetView tabSelected="1" zoomScale="68" workbookViewId="0">
      <selection activeCell="B12" sqref="B12"/>
    </sheetView>
  </sheetViews>
  <sheetFormatPr defaultColWidth="10.88671875" defaultRowHeight="14.4" x14ac:dyDescent="0.3"/>
  <cols>
    <col min="1" max="1" width="10.88671875" style="7"/>
    <col min="2" max="2" width="41" style="7" customWidth="1"/>
    <col min="3" max="3" width="25" style="7" customWidth="1"/>
    <col min="4" max="4" width="24.88671875" style="7" customWidth="1"/>
    <col min="5" max="5" width="22.33203125" style="7" customWidth="1"/>
    <col min="6" max="6" width="12.44140625" style="7" bestFit="1" customWidth="1"/>
    <col min="7" max="7" width="22.33203125" style="7" customWidth="1"/>
    <col min="8" max="9" width="10.88671875" style="7"/>
    <col min="10" max="10" width="31.33203125" style="7" customWidth="1"/>
    <col min="11" max="11" width="26.44140625" style="7" customWidth="1"/>
    <col min="12" max="12" width="27.44140625" style="7" customWidth="1"/>
    <col min="13" max="13" width="18" style="7" customWidth="1"/>
    <col min="14" max="14" width="22.33203125" style="7" customWidth="1"/>
    <col min="15" max="16384" width="10.88671875" style="7"/>
  </cols>
  <sheetData>
    <row r="3" spans="2:6" x14ac:dyDescent="0.3">
      <c r="B3" s="39" t="s">
        <v>17</v>
      </c>
      <c r="C3" s="17"/>
      <c r="E3" s="19" t="s">
        <v>18</v>
      </c>
      <c r="F3" s="19"/>
    </row>
    <row r="4" spans="2:6" ht="15" x14ac:dyDescent="0.35">
      <c r="B4" s="51" t="s">
        <v>19</v>
      </c>
      <c r="C4" s="18"/>
      <c r="E4" s="52" t="s">
        <v>20</v>
      </c>
      <c r="F4" s="14"/>
    </row>
    <row r="5" spans="2:6" ht="15" x14ac:dyDescent="0.35">
      <c r="B5" s="18"/>
      <c r="C5" s="18"/>
      <c r="E5" s="35" t="s">
        <v>21</v>
      </c>
      <c r="F5" s="15"/>
    </row>
    <row r="6" spans="2:6" ht="16.2" thickTop="1" thickBot="1" x14ac:dyDescent="0.4">
      <c r="B6"/>
      <c r="C6"/>
      <c r="E6" s="40" t="s">
        <v>22</v>
      </c>
      <c r="F6" s="16"/>
    </row>
    <row r="7" spans="2:6" ht="15" thickTop="1" x14ac:dyDescent="0.3">
      <c r="B7" s="39" t="s">
        <v>23</v>
      </c>
      <c r="C7" s="17"/>
    </row>
    <row r="8" spans="2:6" x14ac:dyDescent="0.3">
      <c r="B8" s="17"/>
      <c r="C8" s="17"/>
    </row>
    <row r="9" spans="2:6" x14ac:dyDescent="0.3">
      <c r="B9" s="51" t="s">
        <v>24</v>
      </c>
      <c r="C9" s="18"/>
      <c r="E9" s="60" t="s">
        <v>25</v>
      </c>
      <c r="F9" s="41">
        <f>SUMIF(G:G, "Innovation Grant", F:F)+SUMIF(N:N, "Innovation Grant", M:M)</f>
        <v>0</v>
      </c>
    </row>
    <row r="10" spans="2:6" x14ac:dyDescent="0.3">
      <c r="B10" s="18"/>
      <c r="C10" s="18"/>
      <c r="E10" s="61" t="s">
        <v>26</v>
      </c>
      <c r="F10" s="41">
        <f>SUMIF(G:G, "Co-financiering", F:F)+SUMIF(N:N, "Co-financiering", M:M)</f>
        <v>0</v>
      </c>
    </row>
    <row r="11" spans="2:6" ht="15.6" thickBot="1" x14ac:dyDescent="0.4">
      <c r="B11" s="22" t="s">
        <v>27</v>
      </c>
      <c r="C11" s="20" t="s">
        <v>28</v>
      </c>
      <c r="E11" s="7" t="s">
        <v>29</v>
      </c>
      <c r="F11" s="41">
        <f>SUMIF(G:G, "Eigen Bijdrage", F:F)+SUMIF(N:N, "Anders", M:M)</f>
        <v>0</v>
      </c>
    </row>
    <row r="12" spans="2:6" ht="15" x14ac:dyDescent="0.35">
      <c r="B12" s="36"/>
      <c r="C12" s="21"/>
      <c r="E12" s="10" t="s">
        <v>30</v>
      </c>
      <c r="F12" s="41">
        <f>SUMIF(G:G, "Anders", F:F)+SUMIF(N:N, "Eigen Bijdrage", M:M)</f>
        <v>0</v>
      </c>
    </row>
    <row r="13" spans="2:6" ht="15" x14ac:dyDescent="0.35">
      <c r="B13" s="33"/>
      <c r="C13" s="21"/>
      <c r="E13" s="42" t="s">
        <v>28</v>
      </c>
      <c r="F13" s="41">
        <f>SUM(F9:F12)</f>
        <v>0</v>
      </c>
    </row>
    <row r="14" spans="2:6" ht="15" x14ac:dyDescent="0.35">
      <c r="B14" s="33"/>
      <c r="C14" s="21"/>
    </row>
    <row r="15" spans="2:6" ht="15" x14ac:dyDescent="0.35">
      <c r="B15" s="33"/>
      <c r="C15" s="21"/>
    </row>
    <row r="16" spans="2:6" ht="15" x14ac:dyDescent="0.35">
      <c r="B16" s="33"/>
      <c r="C16" s="21"/>
    </row>
    <row r="17" spans="2:14" ht="15" x14ac:dyDescent="0.35">
      <c r="B17" s="33"/>
      <c r="C17" s="21"/>
    </row>
    <row r="18" spans="2:14" ht="15" x14ac:dyDescent="0.35">
      <c r="B18" s="33"/>
      <c r="C18" s="21"/>
    </row>
    <row r="19" spans="2:14" ht="15" x14ac:dyDescent="0.35">
      <c r="B19" s="33"/>
      <c r="C19" s="21"/>
    </row>
    <row r="20" spans="2:14" ht="15" x14ac:dyDescent="0.35">
      <c r="B20" s="33"/>
      <c r="C20" s="21"/>
    </row>
    <row r="21" spans="2:14" ht="15" x14ac:dyDescent="0.35">
      <c r="B21" s="33" t="str">
        <f t="shared" ref="B21" si="0">K20 &amp; " " &amp;L20</f>
        <v xml:space="preserve"> </v>
      </c>
      <c r="C21" s="21">
        <f>SUMIF(Arbeid[Werkpakket],B21,Arbeid[Totaal])+SUMIF(Arbeid7[Werkpakket],B21,Arbeid7[Totaal])+SUMIF(Arbeid710[Werkpakket],B21,Arbeid710[Totaal])+SUMIF(Arbeid8[Werkpakket],B21,Arbeid8[Totaal])+SUMIF(Arbeid89[Werkpakket],B21,Arbeid89[Totaal])</f>
        <v>0</v>
      </c>
    </row>
    <row r="22" spans="2:14" ht="15" thickTop="1" x14ac:dyDescent="0.3">
      <c r="B22" s="20" t="s">
        <v>28</v>
      </c>
      <c r="C22" s="21">
        <f>SUM(C12:C21)</f>
        <v>0</v>
      </c>
    </row>
    <row r="26" spans="2:14" x14ac:dyDescent="0.3">
      <c r="B26" s="43" t="s">
        <v>31</v>
      </c>
      <c r="C26" s="43"/>
      <c r="J26" s="44" t="s">
        <v>32</v>
      </c>
      <c r="K26" s="12"/>
    </row>
    <row r="28" spans="2:14" x14ac:dyDescent="0.3">
      <c r="B28" s="20" t="s">
        <v>27</v>
      </c>
      <c r="C28" s="45" t="s">
        <v>33</v>
      </c>
      <c r="D28" s="45" t="s">
        <v>34</v>
      </c>
      <c r="E28" s="20" t="s">
        <v>35</v>
      </c>
      <c r="F28" s="20" t="s">
        <v>28</v>
      </c>
      <c r="G28" s="45" t="s">
        <v>36</v>
      </c>
      <c r="J28" s="20" t="s">
        <v>27</v>
      </c>
      <c r="K28" s="45" t="s">
        <v>37</v>
      </c>
      <c r="L28" s="20" t="s">
        <v>38</v>
      </c>
      <c r="M28" s="20" t="s">
        <v>28</v>
      </c>
      <c r="N28" s="45" t="s">
        <v>36</v>
      </c>
    </row>
    <row r="29" spans="2:14" ht="15.6" thickBot="1" x14ac:dyDescent="0.4">
      <c r="B29" s="33"/>
      <c r="C29" s="53"/>
      <c r="D29" s="54"/>
      <c r="E29" s="64">
        <v>0</v>
      </c>
      <c r="F29" s="21">
        <f>Arbeid[[#This Row],[Uren]]*20</f>
        <v>0</v>
      </c>
      <c r="G29" s="37"/>
      <c r="J29" s="33"/>
      <c r="K29" s="53"/>
      <c r="L29" s="55">
        <v>0</v>
      </c>
      <c r="M29" s="21">
        <f>Arbeid8[[#This Row],[Kosten]]</f>
        <v>0</v>
      </c>
      <c r="N29" s="37"/>
    </row>
    <row r="30" spans="2:14" ht="16.2" thickTop="1" thickBot="1" x14ac:dyDescent="0.4">
      <c r="B30" s="33"/>
      <c r="C30" s="56"/>
      <c r="D30" s="57"/>
      <c r="E30" s="64">
        <v>0</v>
      </c>
      <c r="F30" s="21">
        <f>Arbeid[[#This Row],[Uren]]*20</f>
        <v>0</v>
      </c>
      <c r="G30" s="37"/>
      <c r="J30" s="33"/>
      <c r="K30" s="56"/>
      <c r="L30" s="55">
        <v>0</v>
      </c>
      <c r="M30" s="21">
        <f>Arbeid8[[#This Row],[Kosten]]</f>
        <v>0</v>
      </c>
      <c r="N30" s="37"/>
    </row>
    <row r="31" spans="2:14" ht="16.2" thickTop="1" thickBot="1" x14ac:dyDescent="0.4">
      <c r="B31" s="33"/>
      <c r="C31" s="56"/>
      <c r="D31" s="57"/>
      <c r="E31" s="64">
        <v>0</v>
      </c>
      <c r="F31" s="21">
        <f>Arbeid[[#This Row],[Uren]]*20</f>
        <v>0</v>
      </c>
      <c r="G31" s="34"/>
      <c r="J31" s="33"/>
      <c r="K31" s="56"/>
      <c r="L31" s="55">
        <v>0</v>
      </c>
      <c r="M31" s="21">
        <f>Arbeid8[[#This Row],[Kosten]]</f>
        <v>0</v>
      </c>
      <c r="N31" s="34"/>
    </row>
    <row r="32" spans="2:14" ht="16.2" thickTop="1" thickBot="1" x14ac:dyDescent="0.4">
      <c r="B32" s="38"/>
      <c r="C32" s="58"/>
      <c r="D32" s="59"/>
      <c r="E32" s="64">
        <v>0</v>
      </c>
      <c r="F32" s="21">
        <f>Arbeid[[#This Row],[Uren]]*20</f>
        <v>0</v>
      </c>
      <c r="G32" s="34"/>
      <c r="J32" s="33"/>
      <c r="K32" s="56"/>
      <c r="L32" s="55">
        <v>0</v>
      </c>
      <c r="M32" s="21">
        <f>Arbeid8[[#This Row],[Kosten]]</f>
        <v>0</v>
      </c>
      <c r="N32" s="34"/>
    </row>
    <row r="33" spans="2:14" ht="16.2" thickTop="1" thickBot="1" x14ac:dyDescent="0.4">
      <c r="B33" s="38"/>
      <c r="C33" s="58"/>
      <c r="D33" s="59"/>
      <c r="E33" s="64">
        <v>0</v>
      </c>
      <c r="F33" s="21">
        <f>Arbeid[[#This Row],[Uren]]*20</f>
        <v>0</v>
      </c>
      <c r="G33" s="34"/>
      <c r="J33" s="33"/>
      <c r="K33" s="56"/>
      <c r="L33" s="55">
        <v>0</v>
      </c>
      <c r="M33" s="21">
        <f>Arbeid8[[#This Row],[Kosten]]</f>
        <v>0</v>
      </c>
      <c r="N33" s="34"/>
    </row>
    <row r="34" spans="2:14" ht="16.2" thickTop="1" thickBot="1" x14ac:dyDescent="0.4">
      <c r="B34" s="38"/>
      <c r="C34" s="58"/>
      <c r="D34" s="59"/>
      <c r="E34" s="64">
        <v>0</v>
      </c>
      <c r="F34" s="21">
        <f>Arbeid[[#This Row],[Uren]]*20</f>
        <v>0</v>
      </c>
      <c r="G34" s="34"/>
      <c r="J34" s="33"/>
      <c r="K34" s="56"/>
      <c r="L34" s="55">
        <v>0</v>
      </c>
      <c r="M34" s="21">
        <f>Arbeid8[[#This Row],[Kosten]]</f>
        <v>0</v>
      </c>
      <c r="N34" s="34"/>
    </row>
    <row r="35" spans="2:14" ht="16.2" thickTop="1" thickBot="1" x14ac:dyDescent="0.4">
      <c r="B35" s="38"/>
      <c r="C35" s="58"/>
      <c r="D35" s="59"/>
      <c r="E35" s="64">
        <v>0</v>
      </c>
      <c r="F35" s="21">
        <f>Arbeid[[#This Row],[Uren]]*20</f>
        <v>0</v>
      </c>
      <c r="G35" s="34"/>
      <c r="J35" s="33"/>
      <c r="K35" s="56"/>
      <c r="L35" s="55">
        <v>0</v>
      </c>
      <c r="M35" s="21">
        <f>Arbeid8[[#This Row],[Kosten]]</f>
        <v>0</v>
      </c>
      <c r="N35" s="34"/>
    </row>
    <row r="36" spans="2:14" ht="16.2" thickTop="1" thickBot="1" x14ac:dyDescent="0.4">
      <c r="B36" s="38"/>
      <c r="C36" s="58"/>
      <c r="D36" s="59"/>
      <c r="E36" s="64">
        <v>0</v>
      </c>
      <c r="F36" s="21">
        <f>Arbeid[[#This Row],[Uren]]*20</f>
        <v>0</v>
      </c>
      <c r="G36" s="34"/>
      <c r="J36" s="33"/>
      <c r="K36" s="56"/>
      <c r="L36" s="55">
        <v>0</v>
      </c>
      <c r="M36" s="21">
        <f>Arbeid8[[#This Row],[Kosten]]</f>
        <v>0</v>
      </c>
      <c r="N36" s="34"/>
    </row>
    <row r="37" spans="2:14" ht="16.2" thickTop="1" thickBot="1" x14ac:dyDescent="0.4">
      <c r="B37" s="38"/>
      <c r="C37" s="58"/>
      <c r="D37" s="59"/>
      <c r="E37" s="64">
        <v>0</v>
      </c>
      <c r="F37" s="21">
        <f>Arbeid[[#This Row],[Uren]]*20</f>
        <v>0</v>
      </c>
      <c r="G37" s="34"/>
      <c r="J37" s="33"/>
      <c r="K37" s="56"/>
      <c r="L37" s="55">
        <v>0</v>
      </c>
      <c r="M37" s="21">
        <f>Arbeid8[[#This Row],[Kosten]]</f>
        <v>0</v>
      </c>
      <c r="N37" s="34"/>
    </row>
    <row r="38" spans="2:14" ht="16.2" thickTop="1" thickBot="1" x14ac:dyDescent="0.4">
      <c r="B38" s="38"/>
      <c r="C38" s="58"/>
      <c r="D38" s="59"/>
      <c r="E38" s="64">
        <v>0</v>
      </c>
      <c r="F38" s="21">
        <f>Arbeid[[#This Row],[Uren]]*20</f>
        <v>0</v>
      </c>
      <c r="G38" s="34"/>
      <c r="J38" s="33"/>
      <c r="K38" s="56"/>
      <c r="L38" s="55">
        <v>0</v>
      </c>
      <c r="M38" s="21">
        <f>Arbeid8[[#This Row],[Kosten]]</f>
        <v>0</v>
      </c>
      <c r="N38" s="34"/>
    </row>
    <row r="39" spans="2:14" ht="16.2" thickTop="1" thickBot="1" x14ac:dyDescent="0.4">
      <c r="B39" s="38"/>
      <c r="C39" s="58"/>
      <c r="D39" s="59"/>
      <c r="E39" s="64">
        <v>0</v>
      </c>
      <c r="F39" s="21">
        <f>Arbeid[[#This Row],[Uren]]*20</f>
        <v>0</v>
      </c>
      <c r="G39" s="34"/>
      <c r="J39" s="33"/>
      <c r="K39" s="56"/>
      <c r="L39" s="55">
        <v>0</v>
      </c>
      <c r="M39" s="21">
        <f>Arbeid8[[#This Row],[Kosten]]</f>
        <v>0</v>
      </c>
      <c r="N39" s="34"/>
    </row>
    <row r="40" spans="2:14" ht="16.2" thickTop="1" thickBot="1" x14ac:dyDescent="0.4">
      <c r="B40" s="38"/>
      <c r="C40" s="58"/>
      <c r="D40" s="59"/>
      <c r="E40" s="64">
        <v>0</v>
      </c>
      <c r="F40" s="21">
        <f>Arbeid[[#This Row],[Uren]]*20</f>
        <v>0</v>
      </c>
      <c r="G40" s="34"/>
      <c r="J40" s="33"/>
      <c r="K40" s="56"/>
      <c r="L40" s="55">
        <v>0</v>
      </c>
      <c r="M40" s="21">
        <f>Arbeid8[[#This Row],[Kosten]]</f>
        <v>0</v>
      </c>
      <c r="N40" s="34"/>
    </row>
    <row r="41" spans="2:14" ht="16.2" thickTop="1" thickBot="1" x14ac:dyDescent="0.4">
      <c r="B41" s="38"/>
      <c r="C41" s="58"/>
      <c r="D41" s="59"/>
      <c r="E41" s="64">
        <v>0</v>
      </c>
      <c r="F41" s="21">
        <f>Arbeid[[#This Row],[Uren]]*20</f>
        <v>0</v>
      </c>
      <c r="G41" s="34"/>
      <c r="J41" s="33"/>
      <c r="K41" s="56"/>
      <c r="L41" s="55">
        <v>0</v>
      </c>
      <c r="M41" s="21">
        <f>Arbeid8[[#This Row],[Kosten]]</f>
        <v>0</v>
      </c>
      <c r="N41" s="34"/>
    </row>
    <row r="42" spans="2:14" ht="16.2" thickTop="1" thickBot="1" x14ac:dyDescent="0.4">
      <c r="B42" s="38"/>
      <c r="C42" s="58"/>
      <c r="D42" s="59"/>
      <c r="E42" s="64">
        <v>0</v>
      </c>
      <c r="F42" s="21">
        <f>Arbeid[[#This Row],[Uren]]*20</f>
        <v>0</v>
      </c>
      <c r="G42" s="34"/>
      <c r="J42" s="33"/>
      <c r="K42" s="56"/>
      <c r="L42" s="55">
        <v>0</v>
      </c>
      <c r="M42" s="21">
        <f>Arbeid8[[#This Row],[Kosten]]</f>
        <v>0</v>
      </c>
      <c r="N42" s="34"/>
    </row>
    <row r="43" spans="2:14" ht="16.2" thickTop="1" thickBot="1" x14ac:dyDescent="0.4">
      <c r="B43" s="38" t="s">
        <v>39</v>
      </c>
      <c r="C43" s="58"/>
      <c r="D43" s="59"/>
      <c r="E43" s="64">
        <v>0</v>
      </c>
      <c r="F43" s="21">
        <f>Arbeid[[#This Row],[Uren]]*20</f>
        <v>0</v>
      </c>
      <c r="G43" s="34"/>
      <c r="J43" s="33" t="s">
        <v>39</v>
      </c>
      <c r="K43" s="56"/>
      <c r="L43" s="55">
        <v>0</v>
      </c>
      <c r="M43" s="21">
        <f>Arbeid8[[#This Row],[Kosten]]</f>
        <v>0</v>
      </c>
      <c r="N43" s="34"/>
    </row>
    <row r="44" spans="2:14" ht="15.6" thickTop="1" x14ac:dyDescent="0.35">
      <c r="B44" s="46" t="s">
        <v>28</v>
      </c>
      <c r="C44" s="47"/>
      <c r="D44" s="47"/>
      <c r="E44" s="48"/>
      <c r="F44" s="21">
        <f>SUBTOTAL(109,Arbeid[Totaal])</f>
        <v>0</v>
      </c>
      <c r="G44" s="49"/>
      <c r="J44" s="46" t="s">
        <v>28</v>
      </c>
      <c r="K44" s="47"/>
      <c r="L44" s="48"/>
      <c r="M44" s="21">
        <f>SUBTOTAL(109,Arbeid8[Totaal])</f>
        <v>0</v>
      </c>
      <c r="N44" s="49"/>
    </row>
    <row r="48" spans="2:14" x14ac:dyDescent="0.3">
      <c r="B48" s="44" t="s">
        <v>40</v>
      </c>
      <c r="C48" s="12"/>
      <c r="J48" s="44" t="s">
        <v>41</v>
      </c>
      <c r="K48" s="12"/>
      <c r="L48" s="8"/>
    </row>
    <row r="50" spans="2:14" x14ac:dyDescent="0.3">
      <c r="B50" s="20" t="s">
        <v>27</v>
      </c>
      <c r="C50" s="45" t="s">
        <v>42</v>
      </c>
      <c r="D50" s="45" t="s">
        <v>43</v>
      </c>
      <c r="E50" s="20" t="s">
        <v>44</v>
      </c>
      <c r="F50" s="20" t="s">
        <v>28</v>
      </c>
      <c r="G50" s="45" t="s">
        <v>36</v>
      </c>
      <c r="J50" s="20" t="s">
        <v>27</v>
      </c>
      <c r="K50" s="45" t="s">
        <v>37</v>
      </c>
      <c r="L50" s="20" t="s">
        <v>45</v>
      </c>
      <c r="M50" s="20" t="s">
        <v>28</v>
      </c>
      <c r="N50" s="45" t="s">
        <v>36</v>
      </c>
    </row>
    <row r="51" spans="2:14" ht="15" x14ac:dyDescent="0.35">
      <c r="B51" s="33"/>
      <c r="C51" s="53"/>
      <c r="D51" s="54"/>
      <c r="E51" s="55">
        <v>0</v>
      </c>
      <c r="F51" s="21">
        <f>Arbeid7[[#This Row],[Tarief/Prijs]]*Arbeid7[[#This Row],[Eenheid/aantal]]</f>
        <v>0</v>
      </c>
      <c r="G51" s="37"/>
      <c r="J51" s="33"/>
      <c r="K51" s="53"/>
      <c r="L51" s="55">
        <v>0</v>
      </c>
      <c r="M51" s="21">
        <f>Arbeid89[[#This Row],[Prijs]]</f>
        <v>0</v>
      </c>
      <c r="N51" s="37"/>
    </row>
    <row r="52" spans="2:14" ht="15" x14ac:dyDescent="0.35">
      <c r="B52" s="33" t="s">
        <v>39</v>
      </c>
      <c r="C52" s="56"/>
      <c r="D52" s="57"/>
      <c r="E52" s="55">
        <v>0</v>
      </c>
      <c r="F52" s="21">
        <f>Arbeid7[[#This Row],[Tarief/Prijs]]*Arbeid7[[#This Row],[Eenheid/aantal]]</f>
        <v>0</v>
      </c>
      <c r="G52" s="37"/>
      <c r="J52" s="33" t="s">
        <v>39</v>
      </c>
      <c r="K52" s="56"/>
      <c r="L52" s="55">
        <v>0</v>
      </c>
      <c r="M52" s="21">
        <f>Arbeid89[[#This Row],[Prijs]]</f>
        <v>0</v>
      </c>
      <c r="N52" s="37"/>
    </row>
    <row r="53" spans="2:14" ht="15" x14ac:dyDescent="0.35">
      <c r="B53" s="33"/>
      <c r="C53" s="56"/>
      <c r="D53" s="57"/>
      <c r="E53" s="55">
        <v>0</v>
      </c>
      <c r="F53" s="21">
        <f>Arbeid7[[#This Row],[Tarief/Prijs]]*Arbeid7[[#This Row],[Eenheid/aantal]]</f>
        <v>0</v>
      </c>
      <c r="G53" s="34"/>
      <c r="J53" s="33"/>
      <c r="K53" s="56"/>
      <c r="L53" s="55">
        <v>0</v>
      </c>
      <c r="M53" s="21">
        <f>Arbeid89[[#This Row],[Prijs]]</f>
        <v>0</v>
      </c>
      <c r="N53" s="34"/>
    </row>
    <row r="54" spans="2:14" ht="15" x14ac:dyDescent="0.35">
      <c r="B54" s="33"/>
      <c r="C54" s="56"/>
      <c r="D54" s="57"/>
      <c r="E54" s="55">
        <v>0</v>
      </c>
      <c r="F54" s="21">
        <f>Arbeid7[[#This Row],[Tarief/Prijs]]*Arbeid7[[#This Row],[Eenheid/aantal]]</f>
        <v>0</v>
      </c>
      <c r="G54" s="34"/>
      <c r="J54" s="33"/>
      <c r="K54" s="56"/>
      <c r="L54" s="55">
        <v>0</v>
      </c>
      <c r="M54" s="21">
        <f>Arbeid89[[#This Row],[Prijs]]</f>
        <v>0</v>
      </c>
      <c r="N54" s="34"/>
    </row>
    <row r="55" spans="2:14" ht="15" x14ac:dyDescent="0.35">
      <c r="B55" s="33"/>
      <c r="C55" s="56"/>
      <c r="D55" s="57"/>
      <c r="E55" s="55">
        <v>0</v>
      </c>
      <c r="F55" s="21">
        <f>Arbeid7[[#This Row],[Tarief/Prijs]]*Arbeid7[[#This Row],[Eenheid/aantal]]</f>
        <v>0</v>
      </c>
      <c r="G55" s="34"/>
      <c r="J55" s="33"/>
      <c r="K55" s="56"/>
      <c r="L55" s="55">
        <v>0</v>
      </c>
      <c r="M55" s="21">
        <f>Arbeid89[[#This Row],[Prijs]]</f>
        <v>0</v>
      </c>
      <c r="N55" s="34"/>
    </row>
    <row r="56" spans="2:14" ht="15" x14ac:dyDescent="0.35">
      <c r="B56" s="33"/>
      <c r="C56" s="56"/>
      <c r="D56" s="57"/>
      <c r="E56" s="55">
        <v>0</v>
      </c>
      <c r="F56" s="21">
        <f>Arbeid7[[#This Row],[Tarief/Prijs]]*Arbeid7[[#This Row],[Eenheid/aantal]]</f>
        <v>0</v>
      </c>
      <c r="G56" s="34"/>
      <c r="J56" s="33"/>
      <c r="K56" s="56"/>
      <c r="L56" s="55">
        <v>0</v>
      </c>
      <c r="M56" s="21">
        <f>Arbeid89[[#This Row],[Prijs]]</f>
        <v>0</v>
      </c>
      <c r="N56" s="34"/>
    </row>
    <row r="57" spans="2:14" ht="15" x14ac:dyDescent="0.35">
      <c r="B57" s="33"/>
      <c r="C57" s="56"/>
      <c r="D57" s="57"/>
      <c r="E57" s="55">
        <v>0</v>
      </c>
      <c r="F57" s="21">
        <f>Arbeid7[[#This Row],[Tarief/Prijs]]*Arbeid7[[#This Row],[Eenheid/aantal]]</f>
        <v>0</v>
      </c>
      <c r="G57" s="34"/>
      <c r="J57" s="33"/>
      <c r="K57" s="56"/>
      <c r="L57" s="55">
        <v>0</v>
      </c>
      <c r="M57" s="21">
        <f>Arbeid89[[#This Row],[Prijs]]</f>
        <v>0</v>
      </c>
      <c r="N57" s="34"/>
    </row>
    <row r="58" spans="2:14" ht="15" x14ac:dyDescent="0.35">
      <c r="B58" s="33"/>
      <c r="C58" s="56"/>
      <c r="D58" s="57"/>
      <c r="E58" s="55">
        <v>0</v>
      </c>
      <c r="F58" s="21">
        <f>Arbeid7[[#This Row],[Tarief/Prijs]]*Arbeid7[[#This Row],[Eenheid/aantal]]</f>
        <v>0</v>
      </c>
      <c r="G58" s="34"/>
      <c r="J58" s="33"/>
      <c r="K58" s="56"/>
      <c r="L58" s="55">
        <v>0</v>
      </c>
      <c r="M58" s="21">
        <f>Arbeid89[[#This Row],[Prijs]]</f>
        <v>0</v>
      </c>
      <c r="N58" s="34"/>
    </row>
    <row r="59" spans="2:14" ht="15" x14ac:dyDescent="0.35">
      <c r="B59" s="33"/>
      <c r="C59" s="56"/>
      <c r="D59" s="57"/>
      <c r="E59" s="55">
        <v>0</v>
      </c>
      <c r="F59" s="21">
        <f>Arbeid7[[#This Row],[Tarief/Prijs]]*Arbeid7[[#This Row],[Eenheid/aantal]]</f>
        <v>0</v>
      </c>
      <c r="G59" s="34"/>
      <c r="J59" s="33"/>
      <c r="K59" s="56"/>
      <c r="L59" s="55">
        <v>0</v>
      </c>
      <c r="M59" s="21">
        <f>Arbeid89[[#This Row],[Prijs]]</f>
        <v>0</v>
      </c>
      <c r="N59" s="34"/>
    </row>
    <row r="60" spans="2:14" ht="16.2" thickTop="1" thickBot="1" x14ac:dyDescent="0.4">
      <c r="B60" s="33"/>
      <c r="C60" s="56"/>
      <c r="D60" s="57"/>
      <c r="E60" s="55">
        <v>0</v>
      </c>
      <c r="F60" s="21">
        <f>Arbeid7[[#This Row],[Tarief/Prijs]]*Arbeid7[[#This Row],[Eenheid/aantal]]</f>
        <v>0</v>
      </c>
      <c r="G60" s="34"/>
      <c r="J60" s="33"/>
      <c r="K60" s="56"/>
      <c r="L60" s="55">
        <v>0</v>
      </c>
      <c r="M60" s="21">
        <f>Arbeid89[[#This Row],[Prijs]]</f>
        <v>0</v>
      </c>
      <c r="N60" s="34"/>
    </row>
    <row r="61" spans="2:14" ht="16.2" thickTop="1" thickBot="1" x14ac:dyDescent="0.4">
      <c r="B61" s="33"/>
      <c r="C61" s="56"/>
      <c r="D61" s="57"/>
      <c r="E61" s="55">
        <v>0</v>
      </c>
      <c r="F61" s="21">
        <f>Arbeid7[[#This Row],[Tarief/Prijs]]*Arbeid7[[#This Row],[Eenheid/aantal]]</f>
        <v>0</v>
      </c>
      <c r="G61" s="34"/>
      <c r="J61" s="33"/>
      <c r="K61" s="56"/>
      <c r="L61" s="55">
        <v>0</v>
      </c>
      <c r="M61" s="21">
        <f>Arbeid89[[#This Row],[Prijs]]</f>
        <v>0</v>
      </c>
      <c r="N61" s="34"/>
    </row>
    <row r="62" spans="2:14" ht="16.2" thickTop="1" thickBot="1" x14ac:dyDescent="0.4">
      <c r="B62" s="33"/>
      <c r="C62" s="56"/>
      <c r="D62" s="57"/>
      <c r="E62" s="55">
        <v>0</v>
      </c>
      <c r="F62" s="21">
        <f>Arbeid7[[#This Row],[Tarief/Prijs]]*Arbeid7[[#This Row],[Eenheid/aantal]]</f>
        <v>0</v>
      </c>
      <c r="G62" s="34"/>
      <c r="J62" s="33"/>
      <c r="K62" s="56"/>
      <c r="L62" s="55">
        <v>0</v>
      </c>
      <c r="M62" s="21">
        <f>Arbeid89[[#This Row],[Prijs]]</f>
        <v>0</v>
      </c>
      <c r="N62" s="34"/>
    </row>
    <row r="63" spans="2:14" ht="15" x14ac:dyDescent="0.35">
      <c r="B63" s="33"/>
      <c r="C63" s="56"/>
      <c r="D63" s="57"/>
      <c r="E63" s="55">
        <v>0</v>
      </c>
      <c r="F63" s="21">
        <f>Arbeid7[[#This Row],[Tarief/Prijs]]*Arbeid7[[#This Row],[Eenheid/aantal]]</f>
        <v>0</v>
      </c>
      <c r="G63" s="34"/>
      <c r="J63" s="33"/>
      <c r="K63" s="56"/>
      <c r="L63" s="55">
        <v>0</v>
      </c>
      <c r="M63" s="21">
        <f>Arbeid89[[#This Row],[Prijs]]</f>
        <v>0</v>
      </c>
      <c r="N63" s="34"/>
    </row>
    <row r="64" spans="2:14" ht="15" x14ac:dyDescent="0.35">
      <c r="B64" s="33"/>
      <c r="C64" s="56"/>
      <c r="D64" s="57"/>
      <c r="E64" s="55">
        <v>0</v>
      </c>
      <c r="F64" s="21">
        <f>Arbeid7[[#This Row],[Tarief/Prijs]]*Arbeid7[[#This Row],[Eenheid/aantal]]</f>
        <v>0</v>
      </c>
      <c r="G64" s="34"/>
      <c r="J64" s="33"/>
      <c r="K64" s="56"/>
      <c r="L64" s="55">
        <v>0</v>
      </c>
      <c r="M64" s="21">
        <f>Arbeid89[[#This Row],[Prijs]]</f>
        <v>0</v>
      </c>
      <c r="N64" s="34"/>
    </row>
    <row r="65" spans="2:14" ht="15" x14ac:dyDescent="0.35">
      <c r="B65" s="33" t="s">
        <v>39</v>
      </c>
      <c r="C65" s="56"/>
      <c r="D65" s="57"/>
      <c r="E65" s="55">
        <v>0</v>
      </c>
      <c r="F65" s="21">
        <f>Arbeid7[[#This Row],[Tarief/Prijs]]*Arbeid7[[#This Row],[Eenheid/aantal]]</f>
        <v>0</v>
      </c>
      <c r="G65" s="34"/>
      <c r="J65" s="33" t="s">
        <v>39</v>
      </c>
      <c r="K65" s="56"/>
      <c r="L65" s="55">
        <v>0</v>
      </c>
      <c r="M65" s="21">
        <f>Arbeid89[[#This Row],[Prijs]]</f>
        <v>0</v>
      </c>
      <c r="N65" s="34"/>
    </row>
    <row r="66" spans="2:14" ht="15" x14ac:dyDescent="0.35">
      <c r="B66" s="46" t="s">
        <v>28</v>
      </c>
      <c r="C66" s="47"/>
      <c r="D66" s="47"/>
      <c r="E66" s="48"/>
      <c r="F66" s="21">
        <f>SUBTOTAL(109,Arbeid7[Totaal])</f>
        <v>0</v>
      </c>
      <c r="G66" s="49"/>
      <c r="J66" s="46" t="s">
        <v>28</v>
      </c>
      <c r="K66" s="47"/>
      <c r="L66" s="48"/>
      <c r="M66" s="21">
        <f>SUBTOTAL(109,Arbeid89[Totaal])</f>
        <v>0</v>
      </c>
      <c r="N66" s="49"/>
    </row>
    <row r="70" spans="2:14" x14ac:dyDescent="0.3">
      <c r="B70" s="50" t="s">
        <v>46</v>
      </c>
      <c r="C70" s="13"/>
      <c r="D70" s="13"/>
      <c r="E70" s="13"/>
      <c r="F70" s="9"/>
      <c r="G70" s="9"/>
    </row>
    <row r="72" spans="2:14" x14ac:dyDescent="0.3">
      <c r="B72" s="20" t="s">
        <v>27</v>
      </c>
      <c r="C72" s="45" t="s">
        <v>42</v>
      </c>
      <c r="D72" s="45" t="s">
        <v>35</v>
      </c>
      <c r="E72" s="20" t="s">
        <v>47</v>
      </c>
      <c r="F72" s="20" t="s">
        <v>28</v>
      </c>
      <c r="G72" s="45" t="s">
        <v>36</v>
      </c>
    </row>
    <row r="73" spans="2:14" ht="15" x14ac:dyDescent="0.35">
      <c r="B73" s="33"/>
      <c r="C73" s="53"/>
      <c r="D73" s="54"/>
      <c r="E73" s="55">
        <v>0</v>
      </c>
      <c r="F73" s="21">
        <f>Arbeid710[[#This Row],[Tarief]]*Arbeid710[[#This Row],[Uren]]</f>
        <v>0</v>
      </c>
      <c r="G73" s="37"/>
    </row>
    <row r="74" spans="2:14" ht="16.2" thickTop="1" thickBot="1" x14ac:dyDescent="0.4">
      <c r="B74" s="33" t="s">
        <v>39</v>
      </c>
      <c r="C74" s="56"/>
      <c r="D74" s="57"/>
      <c r="E74" s="55">
        <v>0</v>
      </c>
      <c r="F74" s="21">
        <f>Arbeid710[[#This Row],[Tarief]]*Arbeid710[[#This Row],[Uren]]</f>
        <v>0</v>
      </c>
      <c r="G74" s="37"/>
    </row>
    <row r="75" spans="2:14" ht="16.2" thickTop="1" thickBot="1" x14ac:dyDescent="0.4">
      <c r="B75" s="33"/>
      <c r="C75" s="56"/>
      <c r="D75" s="57"/>
      <c r="E75" s="55">
        <v>0</v>
      </c>
      <c r="F75" s="21">
        <f>Arbeid710[[#This Row],[Tarief]]*Arbeid710[[#This Row],[Uren]]</f>
        <v>0</v>
      </c>
      <c r="G75" s="34"/>
    </row>
    <row r="76" spans="2:14" ht="16.2" thickTop="1" thickBot="1" x14ac:dyDescent="0.4">
      <c r="B76" s="33"/>
      <c r="C76" s="56"/>
      <c r="D76" s="57"/>
      <c r="E76" s="55">
        <v>0</v>
      </c>
      <c r="F76" s="21">
        <f>Arbeid710[[#This Row],[Tarief]]*Arbeid710[[#This Row],[Uren]]</f>
        <v>0</v>
      </c>
      <c r="G76" s="34"/>
    </row>
    <row r="77" spans="2:14" ht="16.2" thickTop="1" thickBot="1" x14ac:dyDescent="0.4">
      <c r="B77" s="33"/>
      <c r="C77" s="56"/>
      <c r="D77" s="57"/>
      <c r="E77" s="55">
        <v>0</v>
      </c>
      <c r="F77" s="21">
        <f>Arbeid710[[#This Row],[Tarief]]*Arbeid710[[#This Row],[Uren]]</f>
        <v>0</v>
      </c>
      <c r="G77" s="34"/>
    </row>
    <row r="78" spans="2:14" ht="16.2" thickTop="1" thickBot="1" x14ac:dyDescent="0.4">
      <c r="B78" s="33"/>
      <c r="C78" s="56"/>
      <c r="D78" s="57"/>
      <c r="E78" s="55">
        <v>0</v>
      </c>
      <c r="F78" s="21">
        <f>Arbeid710[[#This Row],[Tarief]]*Arbeid710[[#This Row],[Uren]]</f>
        <v>0</v>
      </c>
      <c r="G78" s="34"/>
    </row>
    <row r="79" spans="2:14" ht="16.2" thickTop="1" thickBot="1" x14ac:dyDescent="0.4">
      <c r="B79" s="33"/>
      <c r="C79" s="56"/>
      <c r="D79" s="57"/>
      <c r="E79" s="55">
        <v>0</v>
      </c>
      <c r="F79" s="21">
        <f>Arbeid710[[#This Row],[Tarief]]*Arbeid710[[#This Row],[Uren]]</f>
        <v>0</v>
      </c>
      <c r="G79" s="34"/>
    </row>
    <row r="80" spans="2:14" ht="16.2" thickTop="1" thickBot="1" x14ac:dyDescent="0.4">
      <c r="B80" s="33"/>
      <c r="C80" s="56"/>
      <c r="D80" s="57"/>
      <c r="E80" s="55">
        <v>0</v>
      </c>
      <c r="F80" s="21">
        <f>Arbeid710[[#This Row],[Tarief]]*Arbeid710[[#This Row],[Uren]]</f>
        <v>0</v>
      </c>
      <c r="G80" s="34"/>
    </row>
    <row r="81" spans="2:7" ht="16.2" thickTop="1" thickBot="1" x14ac:dyDescent="0.4">
      <c r="B81" s="33"/>
      <c r="C81" s="56"/>
      <c r="D81" s="57"/>
      <c r="E81" s="55">
        <v>0</v>
      </c>
      <c r="F81" s="21">
        <f>Arbeid710[[#This Row],[Tarief]]*Arbeid710[[#This Row],[Uren]]</f>
        <v>0</v>
      </c>
      <c r="G81" s="34"/>
    </row>
    <row r="82" spans="2:7" ht="16.2" thickTop="1" thickBot="1" x14ac:dyDescent="0.4">
      <c r="B82" s="33"/>
      <c r="C82" s="56"/>
      <c r="D82" s="57"/>
      <c r="E82" s="55">
        <v>0</v>
      </c>
      <c r="F82" s="21">
        <f>Arbeid710[[#This Row],[Tarief]]*Arbeid710[[#This Row],[Uren]]</f>
        <v>0</v>
      </c>
      <c r="G82" s="34"/>
    </row>
    <row r="83" spans="2:7" ht="16.2" thickTop="1" thickBot="1" x14ac:dyDescent="0.4">
      <c r="B83" s="33"/>
      <c r="C83" s="56"/>
      <c r="D83" s="57"/>
      <c r="E83" s="55">
        <v>0</v>
      </c>
      <c r="F83" s="21">
        <f>Arbeid710[[#This Row],[Tarief]]*Arbeid710[[#This Row],[Uren]]</f>
        <v>0</v>
      </c>
      <c r="G83" s="34"/>
    </row>
    <row r="84" spans="2:7" ht="16.2" thickTop="1" thickBot="1" x14ac:dyDescent="0.4">
      <c r="B84" s="33"/>
      <c r="C84" s="56"/>
      <c r="D84" s="57"/>
      <c r="E84" s="55">
        <v>0</v>
      </c>
      <c r="F84" s="21">
        <f>Arbeid710[[#This Row],[Tarief]]*Arbeid710[[#This Row],[Uren]]</f>
        <v>0</v>
      </c>
      <c r="G84" s="34"/>
    </row>
    <row r="85" spans="2:7" ht="16.2" thickTop="1" thickBot="1" x14ac:dyDescent="0.4">
      <c r="B85" s="33"/>
      <c r="C85" s="56"/>
      <c r="D85" s="57"/>
      <c r="E85" s="55">
        <v>0</v>
      </c>
      <c r="F85" s="21">
        <f>Arbeid710[[#This Row],[Tarief]]*Arbeid710[[#This Row],[Uren]]</f>
        <v>0</v>
      </c>
      <c r="G85" s="34"/>
    </row>
    <row r="86" spans="2:7" ht="16.2" thickTop="1" thickBot="1" x14ac:dyDescent="0.4">
      <c r="B86" s="33"/>
      <c r="C86" s="56"/>
      <c r="D86" s="57"/>
      <c r="E86" s="55">
        <v>0</v>
      </c>
      <c r="F86" s="21">
        <f>Arbeid710[[#This Row],[Tarief]]*Arbeid710[[#This Row],[Uren]]</f>
        <v>0</v>
      </c>
      <c r="G86" s="34"/>
    </row>
    <row r="87" spans="2:7" ht="16.2" thickTop="1" thickBot="1" x14ac:dyDescent="0.4">
      <c r="B87" s="33" t="s">
        <v>39</v>
      </c>
      <c r="C87" s="56"/>
      <c r="D87" s="57"/>
      <c r="E87" s="55">
        <v>0</v>
      </c>
      <c r="F87" s="21">
        <f>Arbeid710[[#This Row],[Tarief]]*Arbeid710[[#This Row],[Uren]]</f>
        <v>0</v>
      </c>
      <c r="G87" s="34"/>
    </row>
    <row r="88" spans="2:7" ht="15.6" thickTop="1" x14ac:dyDescent="0.35">
      <c r="B88" s="46" t="s">
        <v>28</v>
      </c>
      <c r="C88" s="47"/>
      <c r="D88" s="47"/>
      <c r="E88" s="48"/>
      <c r="F88" s="21">
        <f>SUBTOTAL(109,Arbeid710[Totaal])</f>
        <v>0</v>
      </c>
      <c r="G88" s="49"/>
    </row>
  </sheetData>
  <dataConsolidate/>
  <mergeCells count="12">
    <mergeCell ref="J26:K26"/>
    <mergeCell ref="J48:K48"/>
    <mergeCell ref="B70:E70"/>
    <mergeCell ref="E3:F3"/>
    <mergeCell ref="E4:F4"/>
    <mergeCell ref="E5:F5"/>
    <mergeCell ref="E6:F6"/>
    <mergeCell ref="B48:C48"/>
    <mergeCell ref="B3:C3"/>
    <mergeCell ref="B4:C5"/>
    <mergeCell ref="B7:C8"/>
    <mergeCell ref="B9:C10"/>
  </mergeCells>
  <conditionalFormatting sqref="E3:F6 B3:C22 E9:F11 F12">
    <cfRule type="containsText" dxfId="7" priority="8" operator="containsText" text="Eigen Bijdrage">
      <formula>NOT(ISERROR(SEARCH("Eigen Bijdrage",B3)))</formula>
    </cfRule>
    <cfRule type="containsText" dxfId="6" priority="9" operator="containsText" text="Co-financiering">
      <formula>NOT(ISERROR(SEARCH("Co-financiering",B3)))</formula>
    </cfRule>
    <cfRule type="containsText" dxfId="5" priority="10" operator="containsText" text="Innovation Grant">
      <formula>NOT(ISERROR(SEARCH("Innovation Grant",B3)))</formula>
    </cfRule>
  </conditionalFormatting>
  <conditionalFormatting sqref="G1:G1048576 N1:N1048576">
    <cfRule type="containsText" dxfId="4" priority="1" stopIfTrue="1" operator="containsText" text="Anders">
      <formula>NOT(ISERROR(SEARCH("Anders",G1)))</formula>
    </cfRule>
    <cfRule type="containsText" dxfId="3" priority="2" operator="containsText" text="Eigen bijdrage">
      <formula>NOT(ISERROR(SEARCH("Eigen bijdrage",G1)))</formula>
    </cfRule>
    <cfRule type="containsText" dxfId="2" priority="3" operator="containsText" text="Co-financiering">
      <formula>NOT(ISERROR(SEARCH("Co-financiering",G1)))</formula>
    </cfRule>
    <cfRule type="containsText" dxfId="1" priority="4" operator="containsText" text="Innovation Grant">
      <formula>NOT(ISERROR(SEARCH("Innovation Grant",G1)))</formula>
    </cfRule>
  </conditionalFormatting>
  <dataValidations count="2">
    <dataValidation type="list" allowBlank="1" showInputMessage="1" showErrorMessage="1" sqref="B29:B43 B51:B65 J29:J43 J51:J65 B73:B87" xr:uid="{08C5F0E7-6D23-854B-90EF-DD2B36946136}">
      <formula1>$B$11:$B$20</formula1>
    </dataValidation>
    <dataValidation type="list" allowBlank="1" showInputMessage="1" showErrorMessage="1" sqref="E9:E12 G51:G65 G29:G43 N29:N43 N51:N65 G73:G87" xr:uid="{2A1F7EC2-5FC0-364D-9BBE-954B77BE202F}">
      <formula1>$E$9:$E$12</formula1>
    </dataValidation>
  </dataValidation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0F3F5"/>
  </sheetPr>
  <dimension ref="A1:J14"/>
  <sheetViews>
    <sheetView showGridLines="0" zoomScale="92" workbookViewId="0">
      <selection activeCell="C9" sqref="C9"/>
    </sheetView>
  </sheetViews>
  <sheetFormatPr defaultColWidth="8.88671875" defaultRowHeight="14.4" x14ac:dyDescent="0.3"/>
  <cols>
    <col min="1" max="1" width="72.77734375" bestFit="1" customWidth="1"/>
    <col min="2" max="2" width="20.44140625" customWidth="1"/>
    <col min="3" max="3" width="17" customWidth="1"/>
    <col min="4" max="4" width="19.6640625" customWidth="1"/>
    <col min="5" max="5" width="55.44140625" customWidth="1"/>
    <col min="7" max="7" width="32.44140625" customWidth="1"/>
    <col min="8" max="8" width="15" customWidth="1"/>
    <col min="9" max="9" width="17.33203125" customWidth="1"/>
    <col min="10" max="10" width="10.44140625" bestFit="1" customWidth="1"/>
  </cols>
  <sheetData>
    <row r="1" spans="1:10" x14ac:dyDescent="0.3">
      <c r="A1" s="19" t="s">
        <v>48</v>
      </c>
      <c r="B1" s="11"/>
      <c r="C1" s="11"/>
    </row>
    <row r="2" spans="1:10" ht="114" customHeight="1" x14ac:dyDescent="0.3">
      <c r="A2" s="65" t="s">
        <v>49</v>
      </c>
      <c r="B2" s="65"/>
      <c r="C2" s="65"/>
    </row>
    <row r="4" spans="1:10" ht="32.25" customHeight="1" x14ac:dyDescent="0.35">
      <c r="A4" s="22"/>
      <c r="B4" s="22" t="s">
        <v>50</v>
      </c>
      <c r="C4" s="22" t="s">
        <v>51</v>
      </c>
      <c r="D4" s="22" t="s">
        <v>52</v>
      </c>
      <c r="E4" s="22" t="s">
        <v>53</v>
      </c>
    </row>
    <row r="5" spans="1:10" ht="21" customHeight="1" x14ac:dyDescent="0.35">
      <c r="A5" s="22" t="s">
        <v>54</v>
      </c>
      <c r="B5" s="23">
        <f>D5</f>
        <v>0</v>
      </c>
      <c r="C5" s="24">
        <f>IF(B11&gt;0,B5/$B$11,0)</f>
        <v>0</v>
      </c>
      <c r="D5" s="25">
        <f>Begroting!F9</f>
        <v>0</v>
      </c>
      <c r="E5" s="66"/>
      <c r="J5" s="3"/>
    </row>
    <row r="6" spans="1:10" ht="15" x14ac:dyDescent="0.35">
      <c r="A6" s="22" t="s">
        <v>55</v>
      </c>
      <c r="B6" s="23">
        <f>D6</f>
        <v>0</v>
      </c>
      <c r="C6" s="24">
        <f>IF(B11&gt;0,B6/$B$11,0)</f>
        <v>0</v>
      </c>
      <c r="D6" s="25">
        <f>Begroting!F11</f>
        <v>0</v>
      </c>
      <c r="E6" s="66"/>
    </row>
    <row r="7" spans="1:10" ht="15" x14ac:dyDescent="0.35">
      <c r="A7" s="22" t="s">
        <v>56</v>
      </c>
      <c r="B7" s="23">
        <f t="shared" ref="B7:B9" si="0">D7</f>
        <v>0</v>
      </c>
      <c r="C7" s="24">
        <f>IF(B11&gt;0,B7/$B$11,0)</f>
        <v>0</v>
      </c>
      <c r="D7" s="25">
        <f>Begroting!F10</f>
        <v>0</v>
      </c>
      <c r="E7" s="66"/>
    </row>
    <row r="8" spans="1:10" ht="15" x14ac:dyDescent="0.35">
      <c r="A8" s="22" t="s">
        <v>57</v>
      </c>
      <c r="B8" s="23">
        <f t="shared" si="0"/>
        <v>0</v>
      </c>
      <c r="C8" s="24">
        <f>IF(B11&gt;0,B8/$B$11,0)</f>
        <v>0</v>
      </c>
      <c r="D8" s="67"/>
      <c r="E8" s="66"/>
    </row>
    <row r="9" spans="1:10" ht="15" x14ac:dyDescent="0.35">
      <c r="A9" s="22" t="s">
        <v>57</v>
      </c>
      <c r="B9" s="23">
        <f t="shared" si="0"/>
        <v>0</v>
      </c>
      <c r="C9" s="26">
        <f>IF(B11&gt;0,B9/$B$11,0)</f>
        <v>0</v>
      </c>
      <c r="D9" s="67"/>
      <c r="E9" s="66"/>
    </row>
    <row r="10" spans="1:10" ht="15" x14ac:dyDescent="0.35">
      <c r="A10" s="22" t="s">
        <v>58</v>
      </c>
      <c r="B10" s="27">
        <v>0</v>
      </c>
      <c r="C10" s="26">
        <f>IF(B11&gt;0,B10/$B$11,0)</f>
        <v>0</v>
      </c>
      <c r="D10" s="27">
        <f>SUM(D5:D9)</f>
        <v>0</v>
      </c>
      <c r="E10" s="22"/>
    </row>
    <row r="11" spans="1:10" ht="21.75" customHeight="1" thickTop="1" thickBot="1" x14ac:dyDescent="0.4">
      <c r="A11" s="22" t="s">
        <v>59</v>
      </c>
      <c r="B11" s="23">
        <f>SUM(B5:B10)</f>
        <v>0</v>
      </c>
      <c r="C11" s="23"/>
      <c r="D11" s="28">
        <f>B11</f>
        <v>0</v>
      </c>
      <c r="E11" s="22"/>
    </row>
    <row r="12" spans="1:10" ht="21.75" customHeight="1" thickTop="1" x14ac:dyDescent="0.3"/>
    <row r="13" spans="1:10" ht="21.75" customHeight="1" x14ac:dyDescent="0.3"/>
    <row r="14" spans="1:10" ht="21.75" customHeight="1" x14ac:dyDescent="0.3"/>
  </sheetData>
  <mergeCells count="2">
    <mergeCell ref="A1:C1"/>
    <mergeCell ref="A2:C2"/>
  </mergeCells>
  <conditionalFormatting sqref="C5">
    <cfRule type="cellIs" dxfId="0" priority="1" operator="greaterThan">
      <formula>0.5</formula>
    </cfRule>
  </conditionalFormatting>
  <dataValidations count="3">
    <dataValidation type="decimal" errorStyle="warning" allowBlank="1" showInputMessage="1" showErrorMessage="1" errorTitle="Maximale &amp; minimale subsidie" error="Let op:_x000a_- het maximale subsidie bedrag is €45.000._x000a_- Het minimale subsidiebedrag is €25.000" sqref="D5" xr:uid="{00000000-0002-0000-0200-000000000000}">
      <formula1>25000</formula1>
      <formula2>45000</formula2>
    </dataValidation>
    <dataValidation errorStyle="warning" operator="lessThan" allowBlank="1" showInputMessage="1" showErrorMessage="1" errorTitle="Maximale subsidie" error="Let op het maximale subsidie bedrag is €45.000" sqref="D6:D9" xr:uid="{00000000-0002-0000-0200-000001000000}"/>
    <dataValidation type="whole" errorStyle="warning" operator="lessThanOrEqual" allowBlank="1" showInputMessage="1" showErrorMessage="1" errorTitle="Maximaal 40%" error="Het maximaal aan te vragen subsidie percentage bedraagt 40%." sqref="C5" xr:uid="{00000000-0002-0000-0200-000002000000}">
      <formula1>40</formula1>
    </dataValidation>
  </dataValidations>
  <pageMargins left="0.7" right="0.7" top="0.75" bottom="0.75" header="0.3" footer="0.3"/>
  <ignoredErrors>
    <ignoredError sqref="C1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71128A57D1994082194102C1A28450" ma:contentTypeVersion="18" ma:contentTypeDescription="Een nieuw document maken." ma:contentTypeScope="" ma:versionID="addef0faf745ed878b8cee78193f43c5">
  <xsd:schema xmlns:xsd="http://www.w3.org/2001/XMLSchema" xmlns:xs="http://www.w3.org/2001/XMLSchema" xmlns:p="http://schemas.microsoft.com/office/2006/metadata/properties" xmlns:ns2="1e0b2a79-1d95-4a78-a884-4fb69f2e5604" xmlns:ns3="03a2ee41-5ee8-441b-a144-79fdd79598e7" targetNamespace="http://schemas.microsoft.com/office/2006/metadata/properties" ma:root="true" ma:fieldsID="8f131ad70302f2fdf2821e06be9070b9" ns2:_="" ns3:_="">
    <xsd:import namespace="1e0b2a79-1d95-4a78-a884-4fb69f2e5604"/>
    <xsd:import namespace="03a2ee41-5ee8-441b-a144-79fdd79598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0b2a79-1d95-4a78-a884-4fb69f2e56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973e716c-908e-467b-bea2-8423709b9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2ee41-5ee8-441b-a144-79fdd79598e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3bc86cf-0c4b-4fd1-b23c-6a0bd3a21498}" ma:internalName="TaxCatchAll" ma:showField="CatchAllData" ma:web="03a2ee41-5ee8-441b-a144-79fdd79598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a2ee41-5ee8-441b-a144-79fdd79598e7" xsi:nil="true"/>
    <lcf76f155ced4ddcb4097134ff3c332f xmlns="1e0b2a79-1d95-4a78-a884-4fb69f2e56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AAFD9D-E11A-4FB2-8B8B-2E096CAED0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3F10E8-AB43-4288-930D-1116B4A4C976}"/>
</file>

<file path=customXml/itemProps3.xml><?xml version="1.0" encoding="utf-8"?>
<ds:datastoreItem xmlns:ds="http://schemas.openxmlformats.org/officeDocument/2006/customXml" ds:itemID="{9BB8CA59-6D08-43E5-B498-63CFB619B1D2}">
  <ds:schemaRefs>
    <ds:schemaRef ds:uri="http://schemas.openxmlformats.org/package/2006/metadata/core-properties"/>
    <ds:schemaRef ds:uri="b35413a6-9cf7-4c0d-8d56-65691f3bf6f1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cb56b53d-8d75-4f96-8792-b397fd50f523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Instructieblad</vt:lpstr>
      <vt:lpstr>Begroting</vt:lpstr>
      <vt:lpstr>Financiering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Huub Vaessen</dc:creator>
  <cp:keywords/>
  <dc:description/>
  <cp:lastModifiedBy>Stijn Plekkenpol</cp:lastModifiedBy>
  <cp:revision/>
  <dcterms:created xsi:type="dcterms:W3CDTF">2023-11-27T15:59:24Z</dcterms:created>
  <dcterms:modified xsi:type="dcterms:W3CDTF">2025-09-26T08:18:05Z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0x0101000371128A57D1994082194102C1A28450</vt:lpwstr>
  </property>
  <property fmtid="{D5CDD505-2E9C-101B-9397-08002B2CF9AE}" pid="3" name="MSIP_Label_b8665262-5df6-455e-bf48-5928a5d868f6_Enabled">
    <vt:lpwstr>True</vt:lpwstr>
  </property>
  <property fmtid="{D5CDD505-2E9C-101B-9397-08002B2CF9AE}" pid="4" name="MSIP_Label_b8665262-5df6-455e-bf48-5928a5d868f6_SiteId">
    <vt:lpwstr>d2aff5f9-8c21-47f2-88f3-08ac4fda56f5</vt:lpwstr>
  </property>
  <property fmtid="{D5CDD505-2E9C-101B-9397-08002B2CF9AE}" pid="5" name="MSIP_Label_b8665262-5df6-455e-bf48-5928a5d868f6_SetDate">
    <vt:lpwstr>2023-12-01T08:21:46Z</vt:lpwstr>
  </property>
  <property fmtid="{D5CDD505-2E9C-101B-9397-08002B2CF9AE}" pid="6" name="MSIP_Label_b8665262-5df6-455e-bf48-5928a5d868f6_Name">
    <vt:lpwstr>Vertrouwelijk</vt:lpwstr>
  </property>
  <property fmtid="{D5CDD505-2E9C-101B-9397-08002B2CF9AE}" pid="7" name="MSIP_Label_b8665262-5df6-455e-bf48-5928a5d868f6_ActionId">
    <vt:lpwstr>e7504ddb-cc0b-4b5d-8269-a68a671c8b04</vt:lpwstr>
  </property>
  <property fmtid="{D5CDD505-2E9C-101B-9397-08002B2CF9AE}" pid="8" name="MSIP_Label_b8665262-5df6-455e-bf48-5928a5d868f6_Removed">
    <vt:lpwstr>False</vt:lpwstr>
  </property>
  <property fmtid="{D5CDD505-2E9C-101B-9397-08002B2CF9AE}" pid="9" name="MSIP_Label_b8665262-5df6-455e-bf48-5928a5d868f6_Extended_MSFT_Method">
    <vt:lpwstr>Standard</vt:lpwstr>
  </property>
  <property fmtid="{D5CDD505-2E9C-101B-9397-08002B2CF9AE}" pid="10" name="Sensitivity">
    <vt:lpwstr>Vertrouwelijk</vt:lpwstr>
  </property>
  <property fmtid="{D5CDD505-2E9C-101B-9397-08002B2CF9AE}" pid="11" name="MediaServiceImageTags">
    <vt:lpwstr/>
  </property>
</Properties>
</file>